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hernandez\Desktop\RECURSOS DE PERSONAS Y PREVENCION\SELECCION DE RESPONSABLE DE PLANIFICACIÓN Y PROCEDIMENTACIÓN OPERATIVA\TECNICO I CALIDAD\"/>
    </mc:Choice>
  </mc:AlternateContent>
  <xr:revisionPtr revIDLastSave="0" documentId="8_{C4DB72CA-0335-43A7-90AF-9342792B13A2}" xr6:coauthVersionLast="47" xr6:coauthVersionMax="47" xr10:uidLastSave="{00000000-0000-0000-0000-000000000000}"/>
  <bookViews>
    <workbookView xWindow="28680" yWindow="-120" windowWidth="29040" windowHeight="15840" xr2:uid="{C653ED11-4B79-4138-9382-BF61AC898D88}"/>
  </bookViews>
  <sheets>
    <sheet name="INSTRUCCIONES" sheetId="3" r:id="rId1"/>
    <sheet name="BAREMACIÓ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10" i="2"/>
  <c r="E8" i="2"/>
  <c r="E12" i="2"/>
  <c r="E9" i="2"/>
  <c r="E7" i="2"/>
  <c r="D8" i="2"/>
  <c r="D9" i="2"/>
  <c r="D10" i="2"/>
  <c r="D11" i="2"/>
  <c r="D12" i="2"/>
  <c r="F13" i="2"/>
  <c r="E23" i="2"/>
  <c r="B57" i="2"/>
  <c r="F25" i="2"/>
  <c r="E24" i="2"/>
  <c r="E22" i="2"/>
  <c r="E21" i="2"/>
  <c r="E19" i="2"/>
  <c r="E18" i="2"/>
  <c r="E17" i="2"/>
  <c r="D7" i="2"/>
  <c r="E13" i="2" l="1"/>
  <c r="E25" i="2"/>
  <c r="F2" i="2" s="1"/>
  <c r="C57" i="2" l="1"/>
  <c r="C58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<sst xmlns="http://schemas.openxmlformats.org/spreadsheetml/2006/main" count="54" uniqueCount="51">
  <si>
    <t>NOMBRE Y APELLIDOS:</t>
  </si>
  <si>
    <t>ORDEN LISTA</t>
  </si>
  <si>
    <t>PUNTUACIÓN TOTAL</t>
  </si>
  <si>
    <t>DNI:</t>
  </si>
  <si>
    <t>FECHA:</t>
  </si>
  <si>
    <t>CRITERIOS DE VALORACIÓN</t>
  </si>
  <si>
    <t>Experiencia (máx. 10 puntos)</t>
  </si>
  <si>
    <t>Número de meses</t>
  </si>
  <si>
    <t>Puntos por unidad</t>
  </si>
  <si>
    <t>Total Puntos</t>
  </si>
  <si>
    <t>Puntuación máxima</t>
  </si>
  <si>
    <t>Por mes completo de experiencia profesional (indicar número de meses)</t>
  </si>
  <si>
    <t>Atención de Emergencias y Protección Civil (coordinación en emergencias, gestión de medios y recursos de atención de emergencias, análisis de riesgos, protocolización, procedimentación, convocatorias de grupos de trabajo, elaboración de informes de evaluación de riesgos, realización de análisis de indicadores y estadísticas, redacción e implantación de planes de emergencias, de planes de autoprotección, de planes y de memorias de seguridad, ejecución de dispositivos de riesgos previsibles, etc.) </t>
  </si>
  <si>
    <t>Planificación y Gestión de Calidad, Estrategia Corporativa, (definición de los estándares de calidad, planificación e implementación de un sistema de gestión de calidad, elaboración de documentación del sistema de gestión de calidad).</t>
  </si>
  <si>
    <t>Técnico I o Coordinador Multisectorial, en el CECOES 112</t>
  </si>
  <si>
    <t>Técnico II o Gestor Operativo, en el CECOES 112</t>
  </si>
  <si>
    <t>Técnico III o Gestor de Recursos, en el CECOES 112</t>
  </si>
  <si>
    <r>
      <rPr>
        <sz val="10"/>
        <color rgb="FF000000"/>
        <rFont val="Arial"/>
      </rPr>
      <t>Experiencia acreditada "</t>
    </r>
    <r>
      <rPr>
        <b/>
        <sz val="10"/>
        <color rgb="FF000000"/>
        <rFont val="Arial"/>
      </rPr>
      <t>sin remunerar</t>
    </r>
    <r>
      <rPr>
        <sz val="10"/>
        <color rgb="FF000000"/>
        <rFont val="Arial"/>
      </rPr>
      <t>" relacionadas con Gestión de Calidad, Estrategia Corporativa, Protección Civil y Atención de Emergencias.</t>
    </r>
  </si>
  <si>
    <t xml:space="preserve">Puntuación total por experiencia profesional </t>
  </si>
  <si>
    <t>Formación (máx. 10 puntos)</t>
  </si>
  <si>
    <t>VALORES</t>
  </si>
  <si>
    <t xml:space="preserve">Total Puntos </t>
  </si>
  <si>
    <t>*</t>
  </si>
  <si>
    <t>SÍ</t>
  </si>
  <si>
    <t>Titulación Académica Adicional. Máximo 8 puntos</t>
  </si>
  <si>
    <t>NO</t>
  </si>
  <si>
    <t>*Titulaciones académicas adicionales a las alegadas para participar en esta convocatoria (se valorarán las titulaciones que posea el candidato, con arreglo al baremo siguiente)
**Por cada título universitario de Postgrado o Máster (oficial): Máximo 1,25 puntos por título aportado.
***Por cada título universitario de Postgrado o Máster (título propio): Máximo 0,75 puntos por título aportado.</t>
  </si>
  <si>
    <r>
      <t>Estar en posesión de título universitario oficial de Doctor/a (</t>
    </r>
    <r>
      <rPr>
        <b/>
        <sz val="10"/>
        <color rgb="FF000000"/>
        <rFont val="Arial"/>
        <family val="2"/>
      </rPr>
      <t>oficia</t>
    </r>
    <r>
      <rPr>
        <sz val="10"/>
        <color rgb="FF000000"/>
        <rFont val="Arial"/>
        <family val="2"/>
      </rPr>
      <t xml:space="preserve">l) relacionado con Gestión de Calidad, Estrategia Corporativa, Protección Civil y Atención de Emergencias </t>
    </r>
  </si>
  <si>
    <r>
      <t>Estar en posesión de título universitario de Postgrado o Máster (</t>
    </r>
    <r>
      <rPr>
        <b/>
        <sz val="10"/>
        <color rgb="FF000000"/>
        <rFont val="Arial"/>
        <family val="2"/>
      </rPr>
      <t>oficia</t>
    </r>
    <r>
      <rPr>
        <sz val="10"/>
        <color rgb="FF000000"/>
        <rFont val="Arial"/>
        <family val="2"/>
      </rPr>
      <t xml:space="preserve">l)** relacionado con Gestión de Calidad, Estrategia Corporativa, Protección Civil y Atención de Emergencias </t>
    </r>
  </si>
  <si>
    <r>
      <t>Estar en posesión de título universitario de Postgrado o Máster (</t>
    </r>
    <r>
      <rPr>
        <b/>
        <sz val="10"/>
        <color rgb="FF000000"/>
        <rFont val="Arial"/>
        <family val="2"/>
      </rPr>
      <t>título propio) *</t>
    </r>
    <r>
      <rPr>
        <sz val="10"/>
        <color rgb="FF000000"/>
        <rFont val="Arial"/>
        <family val="2"/>
      </rPr>
      <t xml:space="preserve">** relacionado con Gestión de Calidad, Estrategia Corporativa, Protección Civil y Atención de Emergencias </t>
    </r>
  </si>
  <si>
    <t xml:space="preserve"> Formación específica en Protección Civil y Atención de Emergencias. Máximo 2 puntos</t>
  </si>
  <si>
    <r>
      <t>*E</t>
    </r>
    <r>
      <rPr>
        <sz val="10"/>
        <color rgb="FF212529"/>
        <rFont val="Arial"/>
        <family val="2"/>
      </rPr>
      <t>s avalada y está reconocida por entidades u organismos acreditados para ello, es decir, tienen la capacidad de asignar valor de créditos formativos a cursos</t>
    </r>
  </si>
  <si>
    <r>
      <t>Formación continuada acreditada* en el sector</t>
    </r>
    <r>
      <rPr>
        <b/>
        <sz val="10"/>
        <color rgb="FF000000"/>
        <rFont val="Arial"/>
        <family val="2"/>
      </rPr>
      <t>**</t>
    </r>
    <r>
      <rPr>
        <sz val="10"/>
        <color rgb="FF000000"/>
        <rFont val="Arial"/>
        <family val="2"/>
      </rPr>
      <t xml:space="preserve"> impartida por Centros Universitarios: igual o mayor (&gt;) a 15 ECTS (equivalente en horas)</t>
    </r>
  </si>
  <si>
    <t>**Sólo será valorada la formación realizada en: Gestión de Calidad, Estrategia Corporativa, Protección Civil y Atención de Emergencias</t>
  </si>
  <si>
    <t xml:space="preserve">Formación continuada acreditada en el sector impartida por Centros Universitarios: menor (&lt;) a 15 ECTS (equivalente en horas) </t>
  </si>
  <si>
    <t>*** Hasta un máximo de 0,50 puntos: si la carga lectiva viene expresada en créditos: 0.05 puntos por crédito. Si la carga lectiva viene expresada en horas el resultado en créditos será el que se obtenga de multiplicar las horas por 0.005 puntos. ****Son aquellos que han sido reconocidos oficialmente por una institución o entidad pública</t>
  </si>
  <si>
    <r>
      <rPr>
        <sz val="10"/>
        <color rgb="FF000000"/>
        <rFont val="Arial"/>
      </rPr>
      <t xml:space="preserve">(Experturías, cursos, jornadas y/o seminarios)*** homologados**** realizados en organismos oficiales o centros homologados cuyos contenidos estén directamente relacionados con la Gestión de Calidad y la Estrategia Corporativa </t>
    </r>
    <r>
      <rPr>
        <b/>
        <sz val="10"/>
        <color rgb="FF000000"/>
        <rFont val="Arial"/>
      </rPr>
      <t>(EXPRESADO EN CRÉDITOS)</t>
    </r>
  </si>
  <si>
    <r>
      <t>***** Hasta un máximo de 0,25 puntos: si la carga lectiva viene expresada en créditos: 0.05 puntos por crédito. Si la carga lectiva viene expresada en horas el resultado en créditos será el que se obtenga de multiplicar las horas por 0.005 puntos.******S</t>
    </r>
    <r>
      <rPr>
        <sz val="10"/>
        <color rgb="FF212529"/>
        <rFont val="Arial"/>
        <family val="2"/>
      </rPr>
      <t>on aquellos que han sido reconocidos oficialmente por una institución o entidad pública</t>
    </r>
  </si>
  <si>
    <r>
      <rPr>
        <sz val="10"/>
        <color rgb="FF000000"/>
        <rFont val="Arial"/>
      </rPr>
      <t xml:space="preserve">(Cursos, jornadas y/o seminarios) ***** homologados****** realizados en organismos oficiales o centros homologados cuyos contenidos estén directamente relacionados con Protección Civil y Atención de Emergencias </t>
    </r>
    <r>
      <rPr>
        <b/>
        <sz val="10"/>
        <color rgb="FF000000"/>
        <rFont val="Arial"/>
      </rPr>
      <t>(EXPRESADO EN CRÉDITOS)</t>
    </r>
  </si>
  <si>
    <t>Puntuación Total Formación Acdémica</t>
  </si>
  <si>
    <t>PORCENTAJE SOBRE MÁXIMA PUNTUACIÓN</t>
  </si>
  <si>
    <t>INSTRUCCIONES</t>
  </si>
  <si>
    <t>En la pestaña BAREMACIÓN hay un cuestionario con los criterios establecidos en las bases del proceso</t>
  </si>
  <si>
    <t>En el encabezado hay que indicar Nombre, Apellidos y DNI, y después proceder a la autobaremación</t>
  </si>
  <si>
    <t xml:space="preserve">EXPERIENCIA: En las celdas en blanco, hay que indicar los meses. </t>
  </si>
  <si>
    <t>FORMACIÓN: En las celdas en blanco de este bloque, indicar Sí o No en la lista desplaegable, número de títulos o números de créditos según sea el criterio a valorar.</t>
  </si>
  <si>
    <t>Todo lo que se indique que se cumple, se tiene que poder demostrar con la documentación presentada en la prueba</t>
  </si>
  <si>
    <t>El cuestionario asiganará los puntos correspondientes al criterio de manera automática</t>
  </si>
  <si>
    <t>En el encabezado se sumará la puntuación obtenida que servirá para establecer su posición en la lista de reserva</t>
  </si>
  <si>
    <t xml:space="preserve">El orden en la lista de reserva lo establecerá GSC una vez revisadas todas las autobaremaciones </t>
  </si>
  <si>
    <t>AUTOBAREMACIÓN DE MÉRITOS PARA LA COBERTURA DE PUESTO DE TRABAJO DE TÉCNICO/A I DE CALIDAD, MEJORA CONTINUADA Y ESTRATEGIA CORPORATIVA DEL SERVICIO DE PLANIFICACIÓN Y PROCEDIMENTACIÓN DEL CECOES 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</si>
</sst>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3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theme="4" tint="-0.24994659260841701"/>
      <name val="Arial"/>
      <family val="2"/>
    </font>
    <font>
      <b/>
      <sz val="10"/>
      <color rgb="FFC00000"/>
      <name val="Arial"/>
      <family val="2"/>
    </font>
    <font>
      <i/>
      <sz val="10"/>
      <color theme="4" tint="-0.249977111117893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rgb="FF212529"/>
      <name val="Arial"/>
      <family val="2"/>
    </font>
    <font>
      <i/>
      <sz val="10"/>
      <color theme="4" tint="-0.249977111117893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color rgb="FF000000"/>
      <name val="Arial"/>
      <charset val="1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theme="4"/>
      <name val="Aptos Narrow"/>
      <family val="2"/>
      <scheme val="minor"/>
    </font>
    <font>
      <b/>
      <sz val="14"/>
      <color theme="4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sz val="12"/>
      <color theme="4"/>
      <name val="Arial"/>
      <family val="2"/>
    </font>
    <font>
      <b/>
      <sz val="11"/>
      <color theme="4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6" fillId="3" borderId="3" xfId="0" applyFont="1" applyFill="1" applyBorder="1"/>
    <xf numFmtId="0" fontId="6" fillId="3" borderId="4" xfId="0" applyFont="1" applyFill="1" applyBorder="1"/>
    <xf numFmtId="0" fontId="9" fillId="6" borderId="1" xfId="0" applyFont="1" applyFill="1" applyBorder="1" applyAlignment="1">
      <alignment horizontal="center" vertical="center" wrapText="1" shrinkToFit="1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>
      <alignment horizontal="left" vertical="center"/>
    </xf>
    <xf numFmtId="0" fontId="9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left" vertical="center"/>
    </xf>
    <xf numFmtId="0" fontId="8" fillId="7" borderId="13" xfId="0" applyFont="1" applyFill="1" applyBorder="1" applyAlignment="1">
      <alignment horizontal="justify" vertical="center" wrapText="1"/>
    </xf>
    <xf numFmtId="0" fontId="10" fillId="0" borderId="0" xfId="0" applyFont="1" applyAlignment="1">
      <alignment wrapText="1"/>
    </xf>
    <xf numFmtId="0" fontId="9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center" vertical="center"/>
    </xf>
    <xf numFmtId="4" fontId="12" fillId="10" borderId="1" xfId="0" applyNumberFormat="1" applyFont="1" applyFill="1" applyBorder="1" applyAlignment="1">
      <alignment horizontal="center" vertical="center"/>
    </xf>
    <xf numFmtId="4" fontId="15" fillId="10" borderId="1" xfId="0" applyNumberFormat="1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right"/>
    </xf>
    <xf numFmtId="0" fontId="19" fillId="12" borderId="1" xfId="0" applyFont="1" applyFill="1" applyBorder="1" applyAlignment="1">
      <alignment vertical="center"/>
    </xf>
    <xf numFmtId="10" fontId="19" fillId="12" borderId="1" xfId="1" applyNumberFormat="1" applyFont="1" applyFill="1" applyBorder="1" applyAlignment="1" applyProtection="1">
      <alignment vertical="center"/>
    </xf>
    <xf numFmtId="10" fontId="6" fillId="0" borderId="0" xfId="1" applyNumberFormat="1" applyFont="1" applyBorder="1" applyAlignment="1" applyProtection="1"/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justify" vertical="center"/>
    </xf>
    <xf numFmtId="0" fontId="10" fillId="0" borderId="12" xfId="0" applyFont="1" applyBorder="1" applyAlignment="1">
      <alignment horizontal="left" vertical="center" wrapText="1"/>
    </xf>
    <xf numFmtId="4" fontId="12" fillId="4" borderId="1" xfId="0" applyNumberFormat="1" applyFont="1" applyFill="1" applyBorder="1" applyAlignment="1">
      <alignment horizontal="center" vertical="center"/>
    </xf>
    <xf numFmtId="4" fontId="9" fillId="6" borderId="1" xfId="0" applyNumberFormat="1" applyFont="1" applyFill="1" applyBorder="1" applyAlignment="1">
      <alignment horizontal="center" vertical="center"/>
    </xf>
    <xf numFmtId="4" fontId="8" fillId="0" borderId="0" xfId="0" applyNumberFormat="1" applyFont="1"/>
    <xf numFmtId="4" fontId="9" fillId="6" borderId="1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4" fontId="12" fillId="4" borderId="2" xfId="0" applyNumberFormat="1" applyFont="1" applyFill="1" applyBorder="1" applyAlignment="1">
      <alignment horizontal="center" vertical="center"/>
    </xf>
    <xf numFmtId="4" fontId="15" fillId="6" borderId="1" xfId="0" applyNumberFormat="1" applyFont="1" applyFill="1" applyBorder="1" applyAlignment="1">
      <alignment horizontal="center" vertical="center"/>
    </xf>
    <xf numFmtId="4" fontId="12" fillId="4" borderId="5" xfId="0" applyNumberFormat="1" applyFont="1" applyFill="1" applyBorder="1" applyAlignment="1">
      <alignment horizontal="center" vertical="center"/>
    </xf>
    <xf numFmtId="4" fontId="15" fillId="6" borderId="8" xfId="0" applyNumberFormat="1" applyFont="1" applyFill="1" applyBorder="1" applyAlignment="1">
      <alignment horizontal="center" vertical="center"/>
    </xf>
    <xf numFmtId="0" fontId="20" fillId="0" borderId="0" xfId="0" applyFont="1"/>
    <xf numFmtId="164" fontId="11" fillId="9" borderId="1" xfId="0" applyNumberFormat="1" applyFont="1" applyFill="1" applyBorder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10" fillId="7" borderId="1" xfId="0" applyFont="1" applyFill="1" applyBorder="1" applyAlignment="1">
      <alignment horizontal="left" vertical="center" wrapText="1"/>
    </xf>
    <xf numFmtId="0" fontId="8" fillId="0" borderId="7" xfId="0" applyFont="1" applyBorder="1"/>
    <xf numFmtId="4" fontId="20" fillId="0" borderId="0" xfId="0" applyNumberFormat="1" applyFont="1"/>
    <xf numFmtId="0" fontId="21" fillId="0" borderId="0" xfId="0" applyFont="1" applyAlignment="1">
      <alignment wrapText="1"/>
    </xf>
    <xf numFmtId="4" fontId="21" fillId="0" borderId="0" xfId="0" applyNumberFormat="1" applyFont="1" applyAlignment="1">
      <alignment wrapText="1"/>
    </xf>
    <xf numFmtId="4" fontId="21" fillId="0" borderId="0" xfId="0" applyNumberFormat="1" applyFont="1" applyAlignment="1">
      <alignment horizontal="left" wrapText="1" indent="2"/>
    </xf>
    <xf numFmtId="0" fontId="9" fillId="11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wrapText="1"/>
    </xf>
    <xf numFmtId="0" fontId="9" fillId="11" borderId="1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justify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5" fillId="0" borderId="1" xfId="0" applyFont="1" applyBorder="1" applyAlignment="1">
      <alignment wrapText="1"/>
    </xf>
    <xf numFmtId="0" fontId="25" fillId="0" borderId="0" xfId="0" applyFont="1" applyAlignment="1">
      <alignment horizontal="left" vertical="center" wrapText="1"/>
    </xf>
    <xf numFmtId="0" fontId="0" fillId="13" borderId="0" xfId="0" applyFill="1"/>
    <xf numFmtId="0" fontId="27" fillId="13" borderId="0" xfId="0" applyFont="1" applyFill="1" applyAlignment="1">
      <alignment horizontal="center" vertical="center" wrapText="1"/>
    </xf>
    <xf numFmtId="0" fontId="29" fillId="15" borderId="0" xfId="0" applyFont="1" applyFill="1"/>
    <xf numFmtId="0" fontId="0" fillId="15" borderId="0" xfId="0" applyFill="1"/>
    <xf numFmtId="0" fontId="0" fillId="13" borderId="0" xfId="0" applyFill="1" applyAlignment="1">
      <alignment horizontal="left" vertical="center"/>
    </xf>
    <xf numFmtId="0" fontId="31" fillId="15" borderId="0" xfId="0" applyFont="1" applyFill="1" applyAlignment="1">
      <alignment wrapText="1"/>
    </xf>
    <xf numFmtId="0" fontId="29" fillId="13" borderId="0" xfId="0" applyFont="1" applyFill="1"/>
    <xf numFmtId="0" fontId="30" fillId="15" borderId="0" xfId="0" applyFont="1" applyFill="1" applyAlignment="1">
      <alignment horizontal="left" vertical="center" wrapText="1"/>
    </xf>
    <xf numFmtId="0" fontId="31" fillId="13" borderId="0" xfId="0" applyFont="1" applyFill="1" applyAlignment="1">
      <alignment horizontal="left" vertical="center" wrapText="1"/>
    </xf>
    <xf numFmtId="0" fontId="28" fillId="14" borderId="0" xfId="0" applyFont="1" applyFill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 wrapText="1"/>
    </xf>
    <xf numFmtId="0" fontId="8" fillId="7" borderId="8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/>
    </xf>
    <xf numFmtId="1" fontId="5" fillId="3" borderId="9" xfId="0" applyNumberFormat="1" applyFont="1" applyFill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 vertical="center"/>
    </xf>
    <xf numFmtId="1" fontId="5" fillId="3" borderId="11" xfId="0" applyNumberFormat="1" applyFont="1" applyFill="1" applyBorder="1" applyAlignment="1">
      <alignment horizontal="center" vertical="center"/>
    </xf>
    <xf numFmtId="2" fontId="7" fillId="4" borderId="8" xfId="0" applyNumberFormat="1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BAREMACI&#211;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5419725</xdr:colOff>
      <xdr:row>5</xdr:row>
      <xdr:rowOff>114301</xdr:rowOff>
    </xdr:from>
    <xdr:to>
      <xdr:col>2</xdr:col>
      <xdr:colOff>6014085</xdr:colOff>
      <xdr:row>5</xdr:row>
      <xdr:rowOff>466725</xdr:rowOff>
    </xdr:to>
    <xdr:sp macro="" textlink="">
      <xdr:nvSpPr>
        <xdr:cNvPr id="3" name="Flecha: a la derech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2BB511-D0DC-414D-A34D-7112122EAEE3}"/>
            </a:ext>
          </a:extLst>
        </xdr:cNvPr>
        <xdr:cNvSpPr/>
      </xdr:nvSpPr>
      <xdr:spPr>
        <a:xfrm>
          <a:off x="8067675" y="2085976"/>
          <a:ext cx="594360" cy="352424"/>
        </a:xfrm>
        <a:prstGeom prst="rightArrow">
          <a:avLst/>
        </a:prstGeom>
        <a:solidFill>
          <a:schemeClr val="bg2"/>
        </a:solidFill>
        <a:ln>
          <a:solidFill>
            <a:schemeClr val="tx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600" b="1" kern="1200" baseline="0">
              <a:solidFill>
                <a:schemeClr val="tx1"/>
              </a:solidFill>
            </a:rPr>
            <a:t>Baremo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D7312-01B4-4AC2-83DE-15423A3AC062}">
  <dimension ref="B2:C15"/>
  <sheetViews>
    <sheetView tabSelected="1" workbookViewId="0">
      <selection activeCell="F4" sqref="F4"/>
    </sheetView>
  </sheetViews>
  <sheetFormatPr baseColWidth="10" defaultRowHeight="15" x14ac:dyDescent="0.25"/>
  <cols>
    <col min="1" max="1" width="4.140625" style="61" customWidth="1"/>
    <col min="2" max="2" width="35.5703125" style="61" customWidth="1"/>
    <col min="3" max="3" width="92.5703125" style="61" customWidth="1"/>
    <col min="4" max="16384" width="11.42578125" style="61"/>
  </cols>
  <sheetData>
    <row r="2" spans="2:3" ht="75" x14ac:dyDescent="0.25">
      <c r="B2" s="61" t="e" vm="1">
        <v>#VALUE!</v>
      </c>
      <c r="C2" s="62" t="s">
        <v>50</v>
      </c>
    </row>
    <row r="4" spans="2:3" ht="18.75" x14ac:dyDescent="0.25">
      <c r="B4" s="70" t="s">
        <v>41</v>
      </c>
      <c r="C4" s="70"/>
    </row>
    <row r="5" spans="2:3" ht="40.5" customHeight="1" x14ac:dyDescent="0.25">
      <c r="B5" s="63"/>
      <c r="C5" s="64"/>
    </row>
    <row r="6" spans="2:3" s="65" customFormat="1" ht="40.5" customHeight="1" x14ac:dyDescent="0.25">
      <c r="B6" s="68" t="s">
        <v>42</v>
      </c>
      <c r="C6" s="69"/>
    </row>
    <row r="7" spans="2:3" s="65" customFormat="1" ht="40.5" customHeight="1" x14ac:dyDescent="0.25">
      <c r="B7" s="68" t="s">
        <v>43</v>
      </c>
      <c r="C7" s="69"/>
    </row>
    <row r="8" spans="2:3" s="65" customFormat="1" ht="40.5" customHeight="1" x14ac:dyDescent="0.25">
      <c r="B8" s="68" t="s">
        <v>44</v>
      </c>
      <c r="C8" s="69"/>
    </row>
    <row r="9" spans="2:3" s="65" customFormat="1" ht="40.5" customHeight="1" x14ac:dyDescent="0.25">
      <c r="B9" s="68" t="s">
        <v>45</v>
      </c>
      <c r="C9" s="69"/>
    </row>
    <row r="10" spans="2:3" s="65" customFormat="1" ht="40.5" customHeight="1" x14ac:dyDescent="0.25">
      <c r="B10" s="68" t="s">
        <v>46</v>
      </c>
      <c r="C10" s="69"/>
    </row>
    <row r="11" spans="2:3" s="65" customFormat="1" ht="40.5" customHeight="1" x14ac:dyDescent="0.25">
      <c r="B11" s="68" t="s">
        <v>47</v>
      </c>
      <c r="C11" s="69"/>
    </row>
    <row r="12" spans="2:3" s="65" customFormat="1" ht="40.5" customHeight="1" x14ac:dyDescent="0.25">
      <c r="B12" s="68" t="s">
        <v>48</v>
      </c>
      <c r="C12" s="69"/>
    </row>
    <row r="13" spans="2:3" s="65" customFormat="1" ht="40.5" customHeight="1" x14ac:dyDescent="0.25">
      <c r="B13" s="68" t="s">
        <v>49</v>
      </c>
      <c r="C13" s="69"/>
    </row>
    <row r="14" spans="2:3" ht="40.5" customHeight="1" x14ac:dyDescent="0.25">
      <c r="B14" s="66"/>
      <c r="C14" s="66"/>
    </row>
    <row r="15" spans="2:3" x14ac:dyDescent="0.25">
      <c r="B15" s="67"/>
    </row>
  </sheetData>
  <sheetProtection algorithmName="SHA-512" hashValue="qSKs0Mu7tZYPwuYWPCnxjhBbzEtkH6b2PDomPMJU41707uWpsybBDpVEkO4v+6C8/d2tR6mey1nggn6LzWoEZA==" saltValue="RXAkc2kw0EBnMAjMNkm30A==" spinCount="100000" sheet="1" selectLockedCells="1"/>
  <mergeCells count="9">
    <mergeCell ref="B11:C11"/>
    <mergeCell ref="B12:C12"/>
    <mergeCell ref="B13:C13"/>
    <mergeCell ref="B4:C4"/>
    <mergeCell ref="B6:C6"/>
    <mergeCell ref="B7:C7"/>
    <mergeCell ref="B8:C8"/>
    <mergeCell ref="B9:C9"/>
    <mergeCell ref="B10:C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7F076-D0A6-447C-80D4-2168AAF0E23A}">
  <dimension ref="A1:AF58"/>
  <sheetViews>
    <sheetView workbookViewId="0">
      <selection activeCell="C24" sqref="C24:D24"/>
    </sheetView>
  </sheetViews>
  <sheetFormatPr baseColWidth="10" defaultColWidth="10.85546875" defaultRowHeight="13.5" x14ac:dyDescent="0.25"/>
  <cols>
    <col min="1" max="1" width="42.140625" style="4" customWidth="1"/>
    <col min="2" max="2" width="143.85546875" style="4" bestFit="1" customWidth="1"/>
    <col min="3" max="3" width="9.28515625" style="4" customWidth="1"/>
    <col min="4" max="4" width="8.140625" style="25" bestFit="1" customWidth="1"/>
    <col min="5" max="5" width="9.7109375" style="4" customWidth="1"/>
    <col min="6" max="6" width="15.140625" style="4" customWidth="1"/>
    <col min="7" max="7" width="3.85546875" style="42" bestFit="1" customWidth="1"/>
    <col min="8" max="32" width="10.85546875" style="42"/>
    <col min="33" max="255" width="10.85546875" style="4"/>
    <col min="256" max="256" width="14.85546875" style="4" customWidth="1"/>
    <col min="257" max="257" width="3" style="4" bestFit="1" customWidth="1"/>
    <col min="258" max="258" width="143.28515625" style="4" customWidth="1"/>
    <col min="259" max="259" width="7.140625" style="4" customWidth="1"/>
    <col min="260" max="260" width="6.42578125" style="4" customWidth="1"/>
    <col min="261" max="261" width="4.85546875" style="4" customWidth="1"/>
    <col min="262" max="511" width="10.85546875" style="4"/>
    <col min="512" max="512" width="14.85546875" style="4" customWidth="1"/>
    <col min="513" max="513" width="3" style="4" bestFit="1" customWidth="1"/>
    <col min="514" max="514" width="143.28515625" style="4" customWidth="1"/>
    <col min="515" max="515" width="7.140625" style="4" customWidth="1"/>
    <col min="516" max="516" width="6.42578125" style="4" customWidth="1"/>
    <col min="517" max="517" width="4.85546875" style="4" customWidth="1"/>
    <col min="518" max="767" width="10.85546875" style="4"/>
    <col min="768" max="768" width="14.85546875" style="4" customWidth="1"/>
    <col min="769" max="769" width="3" style="4" bestFit="1" customWidth="1"/>
    <col min="770" max="770" width="143.28515625" style="4" customWidth="1"/>
    <col min="771" max="771" width="7.140625" style="4" customWidth="1"/>
    <col min="772" max="772" width="6.42578125" style="4" customWidth="1"/>
    <col min="773" max="773" width="4.85546875" style="4" customWidth="1"/>
    <col min="774" max="1023" width="10.85546875" style="4"/>
    <col min="1024" max="1024" width="14.85546875" style="4" customWidth="1"/>
    <col min="1025" max="1025" width="3" style="4" bestFit="1" customWidth="1"/>
    <col min="1026" max="1026" width="143.28515625" style="4" customWidth="1"/>
    <col min="1027" max="1027" width="7.140625" style="4" customWidth="1"/>
    <col min="1028" max="1028" width="6.42578125" style="4" customWidth="1"/>
    <col min="1029" max="1029" width="4.85546875" style="4" customWidth="1"/>
    <col min="1030" max="1279" width="10.85546875" style="4"/>
    <col min="1280" max="1280" width="14.85546875" style="4" customWidth="1"/>
    <col min="1281" max="1281" width="3" style="4" bestFit="1" customWidth="1"/>
    <col min="1282" max="1282" width="143.28515625" style="4" customWidth="1"/>
    <col min="1283" max="1283" width="7.140625" style="4" customWidth="1"/>
    <col min="1284" max="1284" width="6.42578125" style="4" customWidth="1"/>
    <col min="1285" max="1285" width="4.85546875" style="4" customWidth="1"/>
    <col min="1286" max="1535" width="10.85546875" style="4"/>
    <col min="1536" max="1536" width="14.85546875" style="4" customWidth="1"/>
    <col min="1537" max="1537" width="3" style="4" bestFit="1" customWidth="1"/>
    <col min="1538" max="1538" width="143.28515625" style="4" customWidth="1"/>
    <col min="1539" max="1539" width="7.140625" style="4" customWidth="1"/>
    <col min="1540" max="1540" width="6.42578125" style="4" customWidth="1"/>
    <col min="1541" max="1541" width="4.85546875" style="4" customWidth="1"/>
    <col min="1542" max="1791" width="10.85546875" style="4"/>
    <col min="1792" max="1792" width="14.85546875" style="4" customWidth="1"/>
    <col min="1793" max="1793" width="3" style="4" bestFit="1" customWidth="1"/>
    <col min="1794" max="1794" width="143.28515625" style="4" customWidth="1"/>
    <col min="1795" max="1795" width="7.140625" style="4" customWidth="1"/>
    <col min="1796" max="1796" width="6.42578125" style="4" customWidth="1"/>
    <col min="1797" max="1797" width="4.85546875" style="4" customWidth="1"/>
    <col min="1798" max="2047" width="10.85546875" style="4"/>
    <col min="2048" max="2048" width="14.85546875" style="4" customWidth="1"/>
    <col min="2049" max="2049" width="3" style="4" bestFit="1" customWidth="1"/>
    <col min="2050" max="2050" width="143.28515625" style="4" customWidth="1"/>
    <col min="2051" max="2051" width="7.140625" style="4" customWidth="1"/>
    <col min="2052" max="2052" width="6.42578125" style="4" customWidth="1"/>
    <col min="2053" max="2053" width="4.85546875" style="4" customWidth="1"/>
    <col min="2054" max="2303" width="10.85546875" style="4"/>
    <col min="2304" max="2304" width="14.85546875" style="4" customWidth="1"/>
    <col min="2305" max="2305" width="3" style="4" bestFit="1" customWidth="1"/>
    <col min="2306" max="2306" width="143.28515625" style="4" customWidth="1"/>
    <col min="2307" max="2307" width="7.140625" style="4" customWidth="1"/>
    <col min="2308" max="2308" width="6.42578125" style="4" customWidth="1"/>
    <col min="2309" max="2309" width="4.85546875" style="4" customWidth="1"/>
    <col min="2310" max="2559" width="10.85546875" style="4"/>
    <col min="2560" max="2560" width="14.85546875" style="4" customWidth="1"/>
    <col min="2561" max="2561" width="3" style="4" bestFit="1" customWidth="1"/>
    <col min="2562" max="2562" width="143.28515625" style="4" customWidth="1"/>
    <col min="2563" max="2563" width="7.140625" style="4" customWidth="1"/>
    <col min="2564" max="2564" width="6.42578125" style="4" customWidth="1"/>
    <col min="2565" max="2565" width="4.85546875" style="4" customWidth="1"/>
    <col min="2566" max="2815" width="10.85546875" style="4"/>
    <col min="2816" max="2816" width="14.85546875" style="4" customWidth="1"/>
    <col min="2817" max="2817" width="3" style="4" bestFit="1" customWidth="1"/>
    <col min="2818" max="2818" width="143.28515625" style="4" customWidth="1"/>
    <col min="2819" max="2819" width="7.140625" style="4" customWidth="1"/>
    <col min="2820" max="2820" width="6.42578125" style="4" customWidth="1"/>
    <col min="2821" max="2821" width="4.85546875" style="4" customWidth="1"/>
    <col min="2822" max="3071" width="10.85546875" style="4"/>
    <col min="3072" max="3072" width="14.85546875" style="4" customWidth="1"/>
    <col min="3073" max="3073" width="3" style="4" bestFit="1" customWidth="1"/>
    <col min="3074" max="3074" width="143.28515625" style="4" customWidth="1"/>
    <col min="3075" max="3075" width="7.140625" style="4" customWidth="1"/>
    <col min="3076" max="3076" width="6.42578125" style="4" customWidth="1"/>
    <col min="3077" max="3077" width="4.85546875" style="4" customWidth="1"/>
    <col min="3078" max="3327" width="10.85546875" style="4"/>
    <col min="3328" max="3328" width="14.85546875" style="4" customWidth="1"/>
    <col min="3329" max="3329" width="3" style="4" bestFit="1" customWidth="1"/>
    <col min="3330" max="3330" width="143.28515625" style="4" customWidth="1"/>
    <col min="3331" max="3331" width="7.140625" style="4" customWidth="1"/>
    <col min="3332" max="3332" width="6.42578125" style="4" customWidth="1"/>
    <col min="3333" max="3333" width="4.85546875" style="4" customWidth="1"/>
    <col min="3334" max="3583" width="10.85546875" style="4"/>
    <col min="3584" max="3584" width="14.85546875" style="4" customWidth="1"/>
    <col min="3585" max="3585" width="3" style="4" bestFit="1" customWidth="1"/>
    <col min="3586" max="3586" width="143.28515625" style="4" customWidth="1"/>
    <col min="3587" max="3587" width="7.140625" style="4" customWidth="1"/>
    <col min="3588" max="3588" width="6.42578125" style="4" customWidth="1"/>
    <col min="3589" max="3589" width="4.85546875" style="4" customWidth="1"/>
    <col min="3590" max="3839" width="10.85546875" style="4"/>
    <col min="3840" max="3840" width="14.85546875" style="4" customWidth="1"/>
    <col min="3841" max="3841" width="3" style="4" bestFit="1" customWidth="1"/>
    <col min="3842" max="3842" width="143.28515625" style="4" customWidth="1"/>
    <col min="3843" max="3843" width="7.140625" style="4" customWidth="1"/>
    <col min="3844" max="3844" width="6.42578125" style="4" customWidth="1"/>
    <col min="3845" max="3845" width="4.85546875" style="4" customWidth="1"/>
    <col min="3846" max="4095" width="10.85546875" style="4"/>
    <col min="4096" max="4096" width="14.85546875" style="4" customWidth="1"/>
    <col min="4097" max="4097" width="3" style="4" bestFit="1" customWidth="1"/>
    <col min="4098" max="4098" width="143.28515625" style="4" customWidth="1"/>
    <col min="4099" max="4099" width="7.140625" style="4" customWidth="1"/>
    <col min="4100" max="4100" width="6.42578125" style="4" customWidth="1"/>
    <col min="4101" max="4101" width="4.85546875" style="4" customWidth="1"/>
    <col min="4102" max="4351" width="10.85546875" style="4"/>
    <col min="4352" max="4352" width="14.85546875" style="4" customWidth="1"/>
    <col min="4353" max="4353" width="3" style="4" bestFit="1" customWidth="1"/>
    <col min="4354" max="4354" width="143.28515625" style="4" customWidth="1"/>
    <col min="4355" max="4355" width="7.140625" style="4" customWidth="1"/>
    <col min="4356" max="4356" width="6.42578125" style="4" customWidth="1"/>
    <col min="4357" max="4357" width="4.85546875" style="4" customWidth="1"/>
    <col min="4358" max="4607" width="10.85546875" style="4"/>
    <col min="4608" max="4608" width="14.85546875" style="4" customWidth="1"/>
    <col min="4609" max="4609" width="3" style="4" bestFit="1" customWidth="1"/>
    <col min="4610" max="4610" width="143.28515625" style="4" customWidth="1"/>
    <col min="4611" max="4611" width="7.140625" style="4" customWidth="1"/>
    <col min="4612" max="4612" width="6.42578125" style="4" customWidth="1"/>
    <col min="4613" max="4613" width="4.85546875" style="4" customWidth="1"/>
    <col min="4614" max="4863" width="10.85546875" style="4"/>
    <col min="4864" max="4864" width="14.85546875" style="4" customWidth="1"/>
    <col min="4865" max="4865" width="3" style="4" bestFit="1" customWidth="1"/>
    <col min="4866" max="4866" width="143.28515625" style="4" customWidth="1"/>
    <col min="4867" max="4867" width="7.140625" style="4" customWidth="1"/>
    <col min="4868" max="4868" width="6.42578125" style="4" customWidth="1"/>
    <col min="4869" max="4869" width="4.85546875" style="4" customWidth="1"/>
    <col min="4870" max="5119" width="10.85546875" style="4"/>
    <col min="5120" max="5120" width="14.85546875" style="4" customWidth="1"/>
    <col min="5121" max="5121" width="3" style="4" bestFit="1" customWidth="1"/>
    <col min="5122" max="5122" width="143.28515625" style="4" customWidth="1"/>
    <col min="5123" max="5123" width="7.140625" style="4" customWidth="1"/>
    <col min="5124" max="5124" width="6.42578125" style="4" customWidth="1"/>
    <col min="5125" max="5125" width="4.85546875" style="4" customWidth="1"/>
    <col min="5126" max="5375" width="10.85546875" style="4"/>
    <col min="5376" max="5376" width="14.85546875" style="4" customWidth="1"/>
    <col min="5377" max="5377" width="3" style="4" bestFit="1" customWidth="1"/>
    <col min="5378" max="5378" width="143.28515625" style="4" customWidth="1"/>
    <col min="5379" max="5379" width="7.140625" style="4" customWidth="1"/>
    <col min="5380" max="5380" width="6.42578125" style="4" customWidth="1"/>
    <col min="5381" max="5381" width="4.85546875" style="4" customWidth="1"/>
    <col min="5382" max="5631" width="10.85546875" style="4"/>
    <col min="5632" max="5632" width="14.85546875" style="4" customWidth="1"/>
    <col min="5633" max="5633" width="3" style="4" bestFit="1" customWidth="1"/>
    <col min="5634" max="5634" width="143.28515625" style="4" customWidth="1"/>
    <col min="5635" max="5635" width="7.140625" style="4" customWidth="1"/>
    <col min="5636" max="5636" width="6.42578125" style="4" customWidth="1"/>
    <col min="5637" max="5637" width="4.85546875" style="4" customWidth="1"/>
    <col min="5638" max="5887" width="10.85546875" style="4"/>
    <col min="5888" max="5888" width="14.85546875" style="4" customWidth="1"/>
    <col min="5889" max="5889" width="3" style="4" bestFit="1" customWidth="1"/>
    <col min="5890" max="5890" width="143.28515625" style="4" customWidth="1"/>
    <col min="5891" max="5891" width="7.140625" style="4" customWidth="1"/>
    <col min="5892" max="5892" width="6.42578125" style="4" customWidth="1"/>
    <col min="5893" max="5893" width="4.85546875" style="4" customWidth="1"/>
    <col min="5894" max="6143" width="10.85546875" style="4"/>
    <col min="6144" max="6144" width="14.85546875" style="4" customWidth="1"/>
    <col min="6145" max="6145" width="3" style="4" bestFit="1" customWidth="1"/>
    <col min="6146" max="6146" width="143.28515625" style="4" customWidth="1"/>
    <col min="6147" max="6147" width="7.140625" style="4" customWidth="1"/>
    <col min="6148" max="6148" width="6.42578125" style="4" customWidth="1"/>
    <col min="6149" max="6149" width="4.85546875" style="4" customWidth="1"/>
    <col min="6150" max="6399" width="10.85546875" style="4"/>
    <col min="6400" max="6400" width="14.85546875" style="4" customWidth="1"/>
    <col min="6401" max="6401" width="3" style="4" bestFit="1" customWidth="1"/>
    <col min="6402" max="6402" width="143.28515625" style="4" customWidth="1"/>
    <col min="6403" max="6403" width="7.140625" style="4" customWidth="1"/>
    <col min="6404" max="6404" width="6.42578125" style="4" customWidth="1"/>
    <col min="6405" max="6405" width="4.85546875" style="4" customWidth="1"/>
    <col min="6406" max="6655" width="10.85546875" style="4"/>
    <col min="6656" max="6656" width="14.85546875" style="4" customWidth="1"/>
    <col min="6657" max="6657" width="3" style="4" bestFit="1" customWidth="1"/>
    <col min="6658" max="6658" width="143.28515625" style="4" customWidth="1"/>
    <col min="6659" max="6659" width="7.140625" style="4" customWidth="1"/>
    <col min="6660" max="6660" width="6.42578125" style="4" customWidth="1"/>
    <col min="6661" max="6661" width="4.85546875" style="4" customWidth="1"/>
    <col min="6662" max="6911" width="10.85546875" style="4"/>
    <col min="6912" max="6912" width="14.85546875" style="4" customWidth="1"/>
    <col min="6913" max="6913" width="3" style="4" bestFit="1" customWidth="1"/>
    <col min="6914" max="6914" width="143.28515625" style="4" customWidth="1"/>
    <col min="6915" max="6915" width="7.140625" style="4" customWidth="1"/>
    <col min="6916" max="6916" width="6.42578125" style="4" customWidth="1"/>
    <col min="6917" max="6917" width="4.85546875" style="4" customWidth="1"/>
    <col min="6918" max="7167" width="10.85546875" style="4"/>
    <col min="7168" max="7168" width="14.85546875" style="4" customWidth="1"/>
    <col min="7169" max="7169" width="3" style="4" bestFit="1" customWidth="1"/>
    <col min="7170" max="7170" width="143.28515625" style="4" customWidth="1"/>
    <col min="7171" max="7171" width="7.140625" style="4" customWidth="1"/>
    <col min="7172" max="7172" width="6.42578125" style="4" customWidth="1"/>
    <col min="7173" max="7173" width="4.85546875" style="4" customWidth="1"/>
    <col min="7174" max="7423" width="10.85546875" style="4"/>
    <col min="7424" max="7424" width="14.85546875" style="4" customWidth="1"/>
    <col min="7425" max="7425" width="3" style="4" bestFit="1" customWidth="1"/>
    <col min="7426" max="7426" width="143.28515625" style="4" customWidth="1"/>
    <col min="7427" max="7427" width="7.140625" style="4" customWidth="1"/>
    <col min="7428" max="7428" width="6.42578125" style="4" customWidth="1"/>
    <col min="7429" max="7429" width="4.85546875" style="4" customWidth="1"/>
    <col min="7430" max="7679" width="10.85546875" style="4"/>
    <col min="7680" max="7680" width="14.85546875" style="4" customWidth="1"/>
    <col min="7681" max="7681" width="3" style="4" bestFit="1" customWidth="1"/>
    <col min="7682" max="7682" width="143.28515625" style="4" customWidth="1"/>
    <col min="7683" max="7683" width="7.140625" style="4" customWidth="1"/>
    <col min="7684" max="7684" width="6.42578125" style="4" customWidth="1"/>
    <col min="7685" max="7685" width="4.85546875" style="4" customWidth="1"/>
    <col min="7686" max="7935" width="10.85546875" style="4"/>
    <col min="7936" max="7936" width="14.85546875" style="4" customWidth="1"/>
    <col min="7937" max="7937" width="3" style="4" bestFit="1" customWidth="1"/>
    <col min="7938" max="7938" width="143.28515625" style="4" customWidth="1"/>
    <col min="7939" max="7939" width="7.140625" style="4" customWidth="1"/>
    <col min="7940" max="7940" width="6.42578125" style="4" customWidth="1"/>
    <col min="7941" max="7941" width="4.85546875" style="4" customWidth="1"/>
    <col min="7942" max="8191" width="10.85546875" style="4"/>
    <col min="8192" max="8192" width="14.85546875" style="4" customWidth="1"/>
    <col min="8193" max="8193" width="3" style="4" bestFit="1" customWidth="1"/>
    <col min="8194" max="8194" width="143.28515625" style="4" customWidth="1"/>
    <col min="8195" max="8195" width="7.140625" style="4" customWidth="1"/>
    <col min="8196" max="8196" width="6.42578125" style="4" customWidth="1"/>
    <col min="8197" max="8197" width="4.85546875" style="4" customWidth="1"/>
    <col min="8198" max="8447" width="10.85546875" style="4"/>
    <col min="8448" max="8448" width="14.85546875" style="4" customWidth="1"/>
    <col min="8449" max="8449" width="3" style="4" bestFit="1" customWidth="1"/>
    <col min="8450" max="8450" width="143.28515625" style="4" customWidth="1"/>
    <col min="8451" max="8451" width="7.140625" style="4" customWidth="1"/>
    <col min="8452" max="8452" width="6.42578125" style="4" customWidth="1"/>
    <col min="8453" max="8453" width="4.85546875" style="4" customWidth="1"/>
    <col min="8454" max="8703" width="10.85546875" style="4"/>
    <col min="8704" max="8704" width="14.85546875" style="4" customWidth="1"/>
    <col min="8705" max="8705" width="3" style="4" bestFit="1" customWidth="1"/>
    <col min="8706" max="8706" width="143.28515625" style="4" customWidth="1"/>
    <col min="8707" max="8707" width="7.140625" style="4" customWidth="1"/>
    <col min="8708" max="8708" width="6.42578125" style="4" customWidth="1"/>
    <col min="8709" max="8709" width="4.85546875" style="4" customWidth="1"/>
    <col min="8710" max="8959" width="10.85546875" style="4"/>
    <col min="8960" max="8960" width="14.85546875" style="4" customWidth="1"/>
    <col min="8961" max="8961" width="3" style="4" bestFit="1" customWidth="1"/>
    <col min="8962" max="8962" width="143.28515625" style="4" customWidth="1"/>
    <col min="8963" max="8963" width="7.140625" style="4" customWidth="1"/>
    <col min="8964" max="8964" width="6.42578125" style="4" customWidth="1"/>
    <col min="8965" max="8965" width="4.85546875" style="4" customWidth="1"/>
    <col min="8966" max="9215" width="10.85546875" style="4"/>
    <col min="9216" max="9216" width="14.85546875" style="4" customWidth="1"/>
    <col min="9217" max="9217" width="3" style="4" bestFit="1" customWidth="1"/>
    <col min="9218" max="9218" width="143.28515625" style="4" customWidth="1"/>
    <col min="9219" max="9219" width="7.140625" style="4" customWidth="1"/>
    <col min="9220" max="9220" width="6.42578125" style="4" customWidth="1"/>
    <col min="9221" max="9221" width="4.85546875" style="4" customWidth="1"/>
    <col min="9222" max="9471" width="10.85546875" style="4"/>
    <col min="9472" max="9472" width="14.85546875" style="4" customWidth="1"/>
    <col min="9473" max="9473" width="3" style="4" bestFit="1" customWidth="1"/>
    <col min="9474" max="9474" width="143.28515625" style="4" customWidth="1"/>
    <col min="9475" max="9475" width="7.140625" style="4" customWidth="1"/>
    <col min="9476" max="9476" width="6.42578125" style="4" customWidth="1"/>
    <col min="9477" max="9477" width="4.85546875" style="4" customWidth="1"/>
    <col min="9478" max="9727" width="10.85546875" style="4"/>
    <col min="9728" max="9728" width="14.85546875" style="4" customWidth="1"/>
    <col min="9729" max="9729" width="3" style="4" bestFit="1" customWidth="1"/>
    <col min="9730" max="9730" width="143.28515625" style="4" customWidth="1"/>
    <col min="9731" max="9731" width="7.140625" style="4" customWidth="1"/>
    <col min="9732" max="9732" width="6.42578125" style="4" customWidth="1"/>
    <col min="9733" max="9733" width="4.85546875" style="4" customWidth="1"/>
    <col min="9734" max="9983" width="10.85546875" style="4"/>
    <col min="9984" max="9984" width="14.85546875" style="4" customWidth="1"/>
    <col min="9985" max="9985" width="3" style="4" bestFit="1" customWidth="1"/>
    <col min="9986" max="9986" width="143.28515625" style="4" customWidth="1"/>
    <col min="9987" max="9987" width="7.140625" style="4" customWidth="1"/>
    <col min="9988" max="9988" width="6.42578125" style="4" customWidth="1"/>
    <col min="9989" max="9989" width="4.85546875" style="4" customWidth="1"/>
    <col min="9990" max="10239" width="10.85546875" style="4"/>
    <col min="10240" max="10240" width="14.85546875" style="4" customWidth="1"/>
    <col min="10241" max="10241" width="3" style="4" bestFit="1" customWidth="1"/>
    <col min="10242" max="10242" width="143.28515625" style="4" customWidth="1"/>
    <col min="10243" max="10243" width="7.140625" style="4" customWidth="1"/>
    <col min="10244" max="10244" width="6.42578125" style="4" customWidth="1"/>
    <col min="10245" max="10245" width="4.85546875" style="4" customWidth="1"/>
    <col min="10246" max="10495" width="10.85546875" style="4"/>
    <col min="10496" max="10496" width="14.85546875" style="4" customWidth="1"/>
    <col min="10497" max="10497" width="3" style="4" bestFit="1" customWidth="1"/>
    <col min="10498" max="10498" width="143.28515625" style="4" customWidth="1"/>
    <col min="10499" max="10499" width="7.140625" style="4" customWidth="1"/>
    <col min="10500" max="10500" width="6.42578125" style="4" customWidth="1"/>
    <col min="10501" max="10501" width="4.85546875" style="4" customWidth="1"/>
    <col min="10502" max="10751" width="10.85546875" style="4"/>
    <col min="10752" max="10752" width="14.85546875" style="4" customWidth="1"/>
    <col min="10753" max="10753" width="3" style="4" bestFit="1" customWidth="1"/>
    <col min="10754" max="10754" width="143.28515625" style="4" customWidth="1"/>
    <col min="10755" max="10755" width="7.140625" style="4" customWidth="1"/>
    <col min="10756" max="10756" width="6.42578125" style="4" customWidth="1"/>
    <col min="10757" max="10757" width="4.85546875" style="4" customWidth="1"/>
    <col min="10758" max="11007" width="10.85546875" style="4"/>
    <col min="11008" max="11008" width="14.85546875" style="4" customWidth="1"/>
    <col min="11009" max="11009" width="3" style="4" bestFit="1" customWidth="1"/>
    <col min="11010" max="11010" width="143.28515625" style="4" customWidth="1"/>
    <col min="11011" max="11011" width="7.140625" style="4" customWidth="1"/>
    <col min="11012" max="11012" width="6.42578125" style="4" customWidth="1"/>
    <col min="11013" max="11013" width="4.85546875" style="4" customWidth="1"/>
    <col min="11014" max="11263" width="10.85546875" style="4"/>
    <col min="11264" max="11264" width="14.85546875" style="4" customWidth="1"/>
    <col min="11265" max="11265" width="3" style="4" bestFit="1" customWidth="1"/>
    <col min="11266" max="11266" width="143.28515625" style="4" customWidth="1"/>
    <col min="11267" max="11267" width="7.140625" style="4" customWidth="1"/>
    <col min="11268" max="11268" width="6.42578125" style="4" customWidth="1"/>
    <col min="11269" max="11269" width="4.85546875" style="4" customWidth="1"/>
    <col min="11270" max="11519" width="10.85546875" style="4"/>
    <col min="11520" max="11520" width="14.85546875" style="4" customWidth="1"/>
    <col min="11521" max="11521" width="3" style="4" bestFit="1" customWidth="1"/>
    <col min="11522" max="11522" width="143.28515625" style="4" customWidth="1"/>
    <col min="11523" max="11523" width="7.140625" style="4" customWidth="1"/>
    <col min="11524" max="11524" width="6.42578125" style="4" customWidth="1"/>
    <col min="11525" max="11525" width="4.85546875" style="4" customWidth="1"/>
    <col min="11526" max="11775" width="10.85546875" style="4"/>
    <col min="11776" max="11776" width="14.85546875" style="4" customWidth="1"/>
    <col min="11777" max="11777" width="3" style="4" bestFit="1" customWidth="1"/>
    <col min="11778" max="11778" width="143.28515625" style="4" customWidth="1"/>
    <col min="11779" max="11779" width="7.140625" style="4" customWidth="1"/>
    <col min="11780" max="11780" width="6.42578125" style="4" customWidth="1"/>
    <col min="11781" max="11781" width="4.85546875" style="4" customWidth="1"/>
    <col min="11782" max="12031" width="10.85546875" style="4"/>
    <col min="12032" max="12032" width="14.85546875" style="4" customWidth="1"/>
    <col min="12033" max="12033" width="3" style="4" bestFit="1" customWidth="1"/>
    <col min="12034" max="12034" width="143.28515625" style="4" customWidth="1"/>
    <col min="12035" max="12035" width="7.140625" style="4" customWidth="1"/>
    <col min="12036" max="12036" width="6.42578125" style="4" customWidth="1"/>
    <col min="12037" max="12037" width="4.85546875" style="4" customWidth="1"/>
    <col min="12038" max="12287" width="10.85546875" style="4"/>
    <col min="12288" max="12288" width="14.85546875" style="4" customWidth="1"/>
    <col min="12289" max="12289" width="3" style="4" bestFit="1" customWidth="1"/>
    <col min="12290" max="12290" width="143.28515625" style="4" customWidth="1"/>
    <col min="12291" max="12291" width="7.140625" style="4" customWidth="1"/>
    <col min="12292" max="12292" width="6.42578125" style="4" customWidth="1"/>
    <col min="12293" max="12293" width="4.85546875" style="4" customWidth="1"/>
    <col min="12294" max="12543" width="10.85546875" style="4"/>
    <col min="12544" max="12544" width="14.85546875" style="4" customWidth="1"/>
    <col min="12545" max="12545" width="3" style="4" bestFit="1" customWidth="1"/>
    <col min="12546" max="12546" width="143.28515625" style="4" customWidth="1"/>
    <col min="12547" max="12547" width="7.140625" style="4" customWidth="1"/>
    <col min="12548" max="12548" width="6.42578125" style="4" customWidth="1"/>
    <col min="12549" max="12549" width="4.85546875" style="4" customWidth="1"/>
    <col min="12550" max="12799" width="10.85546875" style="4"/>
    <col min="12800" max="12800" width="14.85546875" style="4" customWidth="1"/>
    <col min="12801" max="12801" width="3" style="4" bestFit="1" customWidth="1"/>
    <col min="12802" max="12802" width="143.28515625" style="4" customWidth="1"/>
    <col min="12803" max="12803" width="7.140625" style="4" customWidth="1"/>
    <col min="12804" max="12804" width="6.42578125" style="4" customWidth="1"/>
    <col min="12805" max="12805" width="4.85546875" style="4" customWidth="1"/>
    <col min="12806" max="13055" width="10.85546875" style="4"/>
    <col min="13056" max="13056" width="14.85546875" style="4" customWidth="1"/>
    <col min="13057" max="13057" width="3" style="4" bestFit="1" customWidth="1"/>
    <col min="13058" max="13058" width="143.28515625" style="4" customWidth="1"/>
    <col min="13059" max="13059" width="7.140625" style="4" customWidth="1"/>
    <col min="13060" max="13060" width="6.42578125" style="4" customWidth="1"/>
    <col min="13061" max="13061" width="4.85546875" style="4" customWidth="1"/>
    <col min="13062" max="13311" width="10.85546875" style="4"/>
    <col min="13312" max="13312" width="14.85546875" style="4" customWidth="1"/>
    <col min="13313" max="13313" width="3" style="4" bestFit="1" customWidth="1"/>
    <col min="13314" max="13314" width="143.28515625" style="4" customWidth="1"/>
    <col min="13315" max="13315" width="7.140625" style="4" customWidth="1"/>
    <col min="13316" max="13316" width="6.42578125" style="4" customWidth="1"/>
    <col min="13317" max="13317" width="4.85546875" style="4" customWidth="1"/>
    <col min="13318" max="13567" width="10.85546875" style="4"/>
    <col min="13568" max="13568" width="14.85546875" style="4" customWidth="1"/>
    <col min="13569" max="13569" width="3" style="4" bestFit="1" customWidth="1"/>
    <col min="13570" max="13570" width="143.28515625" style="4" customWidth="1"/>
    <col min="13571" max="13571" width="7.140625" style="4" customWidth="1"/>
    <col min="13572" max="13572" width="6.42578125" style="4" customWidth="1"/>
    <col min="13573" max="13573" width="4.85546875" style="4" customWidth="1"/>
    <col min="13574" max="13823" width="10.85546875" style="4"/>
    <col min="13824" max="13824" width="14.85546875" style="4" customWidth="1"/>
    <col min="13825" max="13825" width="3" style="4" bestFit="1" customWidth="1"/>
    <col min="13826" max="13826" width="143.28515625" style="4" customWidth="1"/>
    <col min="13827" max="13827" width="7.140625" style="4" customWidth="1"/>
    <col min="13828" max="13828" width="6.42578125" style="4" customWidth="1"/>
    <col min="13829" max="13829" width="4.85546875" style="4" customWidth="1"/>
    <col min="13830" max="14079" width="10.85546875" style="4"/>
    <col min="14080" max="14080" width="14.85546875" style="4" customWidth="1"/>
    <col min="14081" max="14081" width="3" style="4" bestFit="1" customWidth="1"/>
    <col min="14082" max="14082" width="143.28515625" style="4" customWidth="1"/>
    <col min="14083" max="14083" width="7.140625" style="4" customWidth="1"/>
    <col min="14084" max="14084" width="6.42578125" style="4" customWidth="1"/>
    <col min="14085" max="14085" width="4.85546875" style="4" customWidth="1"/>
    <col min="14086" max="14335" width="10.85546875" style="4"/>
    <col min="14336" max="14336" width="14.85546875" style="4" customWidth="1"/>
    <col min="14337" max="14337" width="3" style="4" bestFit="1" customWidth="1"/>
    <col min="14338" max="14338" width="143.28515625" style="4" customWidth="1"/>
    <col min="14339" max="14339" width="7.140625" style="4" customWidth="1"/>
    <col min="14340" max="14340" width="6.42578125" style="4" customWidth="1"/>
    <col min="14341" max="14341" width="4.85546875" style="4" customWidth="1"/>
    <col min="14342" max="14591" width="10.85546875" style="4"/>
    <col min="14592" max="14592" width="14.85546875" style="4" customWidth="1"/>
    <col min="14593" max="14593" width="3" style="4" bestFit="1" customWidth="1"/>
    <col min="14594" max="14594" width="143.28515625" style="4" customWidth="1"/>
    <col min="14595" max="14595" width="7.140625" style="4" customWidth="1"/>
    <col min="14596" max="14596" width="6.42578125" style="4" customWidth="1"/>
    <col min="14597" max="14597" width="4.85546875" style="4" customWidth="1"/>
    <col min="14598" max="14847" width="10.85546875" style="4"/>
    <col min="14848" max="14848" width="14.85546875" style="4" customWidth="1"/>
    <col min="14849" max="14849" width="3" style="4" bestFit="1" customWidth="1"/>
    <col min="14850" max="14850" width="143.28515625" style="4" customWidth="1"/>
    <col min="14851" max="14851" width="7.140625" style="4" customWidth="1"/>
    <col min="14852" max="14852" width="6.42578125" style="4" customWidth="1"/>
    <col min="14853" max="14853" width="4.85546875" style="4" customWidth="1"/>
    <col min="14854" max="15103" width="10.85546875" style="4"/>
    <col min="15104" max="15104" width="14.85546875" style="4" customWidth="1"/>
    <col min="15105" max="15105" width="3" style="4" bestFit="1" customWidth="1"/>
    <col min="15106" max="15106" width="143.28515625" style="4" customWidth="1"/>
    <col min="15107" max="15107" width="7.140625" style="4" customWidth="1"/>
    <col min="15108" max="15108" width="6.42578125" style="4" customWidth="1"/>
    <col min="15109" max="15109" width="4.85546875" style="4" customWidth="1"/>
    <col min="15110" max="15359" width="10.85546875" style="4"/>
    <col min="15360" max="15360" width="14.85546875" style="4" customWidth="1"/>
    <col min="15361" max="15361" width="3" style="4" bestFit="1" customWidth="1"/>
    <col min="15362" max="15362" width="143.28515625" style="4" customWidth="1"/>
    <col min="15363" max="15363" width="7.140625" style="4" customWidth="1"/>
    <col min="15364" max="15364" width="6.42578125" style="4" customWidth="1"/>
    <col min="15365" max="15365" width="4.85546875" style="4" customWidth="1"/>
    <col min="15366" max="15615" width="10.85546875" style="4"/>
    <col min="15616" max="15616" width="14.85546875" style="4" customWidth="1"/>
    <col min="15617" max="15617" width="3" style="4" bestFit="1" customWidth="1"/>
    <col min="15618" max="15618" width="143.28515625" style="4" customWidth="1"/>
    <col min="15619" max="15619" width="7.140625" style="4" customWidth="1"/>
    <col min="15620" max="15620" width="6.42578125" style="4" customWidth="1"/>
    <col min="15621" max="15621" width="4.85546875" style="4" customWidth="1"/>
    <col min="15622" max="15871" width="10.85546875" style="4"/>
    <col min="15872" max="15872" width="14.85546875" style="4" customWidth="1"/>
    <col min="15873" max="15873" width="3" style="4" bestFit="1" customWidth="1"/>
    <col min="15874" max="15874" width="143.28515625" style="4" customWidth="1"/>
    <col min="15875" max="15875" width="7.140625" style="4" customWidth="1"/>
    <col min="15876" max="15876" width="6.42578125" style="4" customWidth="1"/>
    <col min="15877" max="15877" width="4.85546875" style="4" customWidth="1"/>
    <col min="15878" max="16127" width="10.85546875" style="4"/>
    <col min="16128" max="16128" width="14.85546875" style="4" customWidth="1"/>
    <col min="16129" max="16129" width="3" style="4" bestFit="1" customWidth="1"/>
    <col min="16130" max="16130" width="143.28515625" style="4" customWidth="1"/>
    <col min="16131" max="16131" width="7.140625" style="4" customWidth="1"/>
    <col min="16132" max="16132" width="6.42578125" style="4" customWidth="1"/>
    <col min="16133" max="16133" width="4.85546875" style="4" customWidth="1"/>
    <col min="16134" max="16384" width="10.85546875" style="4"/>
  </cols>
  <sheetData>
    <row r="1" spans="1:11" ht="30" x14ac:dyDescent="0.25">
      <c r="A1" s="1" t="s">
        <v>0</v>
      </c>
      <c r="B1" s="2"/>
      <c r="C1" s="83" t="s">
        <v>1</v>
      </c>
      <c r="D1" s="84"/>
      <c r="E1" s="85"/>
      <c r="F1" s="3" t="s">
        <v>2</v>
      </c>
    </row>
    <row r="2" spans="1:11" ht="15" x14ac:dyDescent="0.25">
      <c r="A2" s="1" t="s">
        <v>3</v>
      </c>
      <c r="B2" s="2"/>
      <c r="C2" s="86"/>
      <c r="D2" s="87"/>
      <c r="E2" s="88"/>
      <c r="F2" s="92">
        <f>E13+E25</f>
        <v>0</v>
      </c>
    </row>
    <row r="3" spans="1:11" ht="15" x14ac:dyDescent="0.25">
      <c r="A3" s="1" t="s">
        <v>4</v>
      </c>
      <c r="B3" s="2"/>
      <c r="C3" s="89"/>
      <c r="D3" s="90"/>
      <c r="E3" s="91"/>
      <c r="F3" s="93"/>
    </row>
    <row r="4" spans="1:11" ht="13.5" customHeight="1" x14ac:dyDescent="0.25">
      <c r="A4" s="5"/>
      <c r="B4" s="5"/>
      <c r="C4" s="5"/>
      <c r="D4" s="5"/>
      <c r="E4" s="5"/>
      <c r="F4" s="5"/>
    </row>
    <row r="5" spans="1:11" ht="13.5" customHeight="1" x14ac:dyDescent="0.25">
      <c r="A5" s="94" t="s">
        <v>5</v>
      </c>
      <c r="B5" s="95"/>
      <c r="C5" s="6"/>
      <c r="D5" s="6"/>
      <c r="E5" s="6"/>
      <c r="F5" s="7"/>
    </row>
    <row r="6" spans="1:11" ht="38.25" x14ac:dyDescent="0.25">
      <c r="A6" s="77" t="s">
        <v>6</v>
      </c>
      <c r="B6" s="77"/>
      <c r="C6" s="8" t="s">
        <v>7</v>
      </c>
      <c r="D6" s="8" t="s">
        <v>8</v>
      </c>
      <c r="E6" s="8" t="s">
        <v>9</v>
      </c>
      <c r="F6" s="8" t="s">
        <v>10</v>
      </c>
    </row>
    <row r="7" spans="1:11" ht="51" customHeight="1" x14ac:dyDescent="0.25">
      <c r="A7" s="82" t="s">
        <v>11</v>
      </c>
      <c r="B7" s="58" t="s">
        <v>12</v>
      </c>
      <c r="C7" s="9"/>
      <c r="D7" s="43">
        <f>F7/60</f>
        <v>0.1</v>
      </c>
      <c r="E7" s="33" t="str">
        <f>IF(C7&lt;&gt;"",MIN(6,D7*C7),"")</f>
        <v/>
      </c>
      <c r="F7" s="34">
        <v>6</v>
      </c>
      <c r="H7" s="44"/>
      <c r="I7" s="44"/>
      <c r="J7" s="45"/>
    </row>
    <row r="8" spans="1:11" ht="25.5" x14ac:dyDescent="0.25">
      <c r="A8" s="82"/>
      <c r="B8" s="58" t="s">
        <v>13</v>
      </c>
      <c r="C8" s="9"/>
      <c r="D8" s="43">
        <f t="shared" ref="D8:D12" si="0">F8/60</f>
        <v>2.5000000000000001E-2</v>
      </c>
      <c r="E8" s="33" t="str">
        <f>IF(C8&lt;&gt;"",MIN(1.5,D8*C8),"")</f>
        <v/>
      </c>
      <c r="F8" s="34">
        <v>1.5</v>
      </c>
      <c r="H8" s="44"/>
      <c r="I8" s="44"/>
      <c r="J8" s="45"/>
    </row>
    <row r="9" spans="1:11" x14ac:dyDescent="0.25">
      <c r="A9" s="82"/>
      <c r="B9" s="10" t="s">
        <v>14</v>
      </c>
      <c r="C9" s="9"/>
      <c r="D9" s="43">
        <f t="shared" si="0"/>
        <v>1.6666666666666666E-2</v>
      </c>
      <c r="E9" s="33" t="str">
        <f>IF(C9&lt;&gt;"",MIN(1,D9*C9),"")</f>
        <v/>
      </c>
      <c r="F9" s="34">
        <v>1</v>
      </c>
      <c r="H9" s="44"/>
      <c r="I9" s="44"/>
      <c r="J9" s="45"/>
    </row>
    <row r="10" spans="1:11" x14ac:dyDescent="0.25">
      <c r="A10" s="82"/>
      <c r="B10" s="10" t="s">
        <v>15</v>
      </c>
      <c r="C10" s="9"/>
      <c r="D10" s="43">
        <f t="shared" si="0"/>
        <v>1.2500000000000001E-2</v>
      </c>
      <c r="E10" s="33" t="str">
        <f>IF(C10&lt;&gt;"",MIN(0.75,D10*C10),"")</f>
        <v/>
      </c>
      <c r="F10" s="34">
        <v>0.75</v>
      </c>
      <c r="H10" s="44"/>
      <c r="I10" s="44"/>
      <c r="J10" s="45"/>
    </row>
    <row r="11" spans="1:11" x14ac:dyDescent="0.25">
      <c r="A11" s="82"/>
      <c r="B11" s="46" t="s">
        <v>16</v>
      </c>
      <c r="C11" s="9"/>
      <c r="D11" s="43">
        <f t="shared" si="0"/>
        <v>8.3333333333333332E-3</v>
      </c>
      <c r="E11" s="33" t="str">
        <f>IF(C11&lt;&gt;"",MIN(0.5,D11*C11),"")</f>
        <v/>
      </c>
      <c r="F11" s="34">
        <v>0.5</v>
      </c>
      <c r="H11" s="44"/>
      <c r="I11" s="44"/>
      <c r="J11" s="45"/>
    </row>
    <row r="12" spans="1:11" x14ac:dyDescent="0.25">
      <c r="A12" s="82"/>
      <c r="B12" s="59" t="s">
        <v>17</v>
      </c>
      <c r="C12" s="9"/>
      <c r="D12" s="43">
        <f t="shared" si="0"/>
        <v>4.1666666666666666E-3</v>
      </c>
      <c r="E12" s="33" t="str">
        <f>IF(C12&lt;&gt;"",MIN(0.25,D12*C12),"")</f>
        <v/>
      </c>
      <c r="F12" s="34">
        <v>0.25</v>
      </c>
      <c r="H12" s="44"/>
      <c r="I12" s="44"/>
      <c r="J12" s="45"/>
    </row>
    <row r="13" spans="1:11" x14ac:dyDescent="0.25">
      <c r="A13" s="47"/>
      <c r="B13" s="11" t="s">
        <v>18</v>
      </c>
      <c r="C13" s="12"/>
      <c r="D13" s="13"/>
      <c r="E13" s="23">
        <f>SUM(E7:E12)</f>
        <v>0</v>
      </c>
      <c r="F13" s="24">
        <f>SUM(F7:F12)</f>
        <v>10</v>
      </c>
      <c r="H13" s="48"/>
    </row>
    <row r="14" spans="1:11" x14ac:dyDescent="0.25">
      <c r="A14" s="5"/>
      <c r="B14" s="5"/>
      <c r="C14" s="5"/>
      <c r="D14" s="5"/>
      <c r="E14" s="35"/>
      <c r="F14" s="35"/>
      <c r="H14" s="48"/>
    </row>
    <row r="15" spans="1:11" ht="25.5" x14ac:dyDescent="0.25">
      <c r="A15" s="77" t="s">
        <v>19</v>
      </c>
      <c r="B15" s="77"/>
      <c r="C15" s="71" t="s">
        <v>20</v>
      </c>
      <c r="D15" s="72"/>
      <c r="E15" s="36" t="s">
        <v>21</v>
      </c>
      <c r="F15" s="36" t="s">
        <v>10</v>
      </c>
      <c r="H15" s="48"/>
      <c r="J15" s="42" t="s">
        <v>22</v>
      </c>
      <c r="K15" s="56" t="s">
        <v>23</v>
      </c>
    </row>
    <row r="16" spans="1:11" ht="15" x14ac:dyDescent="0.25">
      <c r="A16" s="5"/>
      <c r="B16" s="52" t="s">
        <v>24</v>
      </c>
      <c r="C16" s="14"/>
      <c r="D16" s="15"/>
      <c r="E16" s="37"/>
      <c r="F16" s="35"/>
      <c r="G16" s="4"/>
      <c r="H16" s="48"/>
      <c r="I16" s="49"/>
      <c r="K16" s="56" t="s">
        <v>25</v>
      </c>
    </row>
    <row r="17" spans="1:11" ht="27" customHeight="1" x14ac:dyDescent="0.25">
      <c r="A17" s="78" t="s">
        <v>26</v>
      </c>
      <c r="B17" s="19" t="s">
        <v>27</v>
      </c>
      <c r="C17" s="80"/>
      <c r="D17" s="81"/>
      <c r="E17" s="38">
        <f>C17*4</f>
        <v>0</v>
      </c>
      <c r="F17" s="39">
        <v>4</v>
      </c>
      <c r="G17" s="4"/>
      <c r="H17" s="48"/>
      <c r="I17" s="50"/>
      <c r="J17" s="48"/>
      <c r="K17" s="57">
        <v>0</v>
      </c>
    </row>
    <row r="18" spans="1:11" ht="30.75" customHeight="1" x14ac:dyDescent="0.25">
      <c r="A18" s="78"/>
      <c r="B18" s="19" t="s">
        <v>28</v>
      </c>
      <c r="C18" s="80"/>
      <c r="D18" s="81"/>
      <c r="E18" s="38">
        <f>C18*1.25</f>
        <v>0</v>
      </c>
      <c r="F18" s="39">
        <v>2.5</v>
      </c>
      <c r="G18" s="49"/>
      <c r="I18" s="49"/>
      <c r="K18" s="57">
        <v>1</v>
      </c>
    </row>
    <row r="19" spans="1:11" ht="59.25" customHeight="1" x14ac:dyDescent="0.25">
      <c r="A19" s="79"/>
      <c r="B19" s="30" t="s">
        <v>29</v>
      </c>
      <c r="C19" s="80"/>
      <c r="D19" s="81"/>
      <c r="E19" s="38">
        <f>C19*0.75</f>
        <v>0</v>
      </c>
      <c r="F19" s="39">
        <v>1.5</v>
      </c>
      <c r="G19" s="49"/>
      <c r="I19" s="49"/>
      <c r="K19" s="57">
        <v>2</v>
      </c>
    </row>
    <row r="20" spans="1:11" ht="15" x14ac:dyDescent="0.25">
      <c r="A20" s="53"/>
      <c r="B20" s="54" t="s">
        <v>30</v>
      </c>
      <c r="C20" s="71" t="s">
        <v>20</v>
      </c>
      <c r="D20" s="72"/>
      <c r="E20" s="35"/>
      <c r="F20" s="35"/>
      <c r="G20" s="49"/>
      <c r="I20" s="49"/>
      <c r="K20" s="57">
        <v>0</v>
      </c>
    </row>
    <row r="21" spans="1:11" ht="51" x14ac:dyDescent="0.25">
      <c r="A21" s="31" t="s">
        <v>31</v>
      </c>
      <c r="B21" s="17" t="s">
        <v>32</v>
      </c>
      <c r="C21" s="73"/>
      <c r="D21" s="74"/>
      <c r="E21" s="38">
        <f>IF(C21="SÍ",F21,0)</f>
        <v>0</v>
      </c>
      <c r="F21" s="39">
        <v>0.75</v>
      </c>
      <c r="G21" s="49"/>
      <c r="I21" s="49"/>
      <c r="K21" s="57">
        <v>1</v>
      </c>
    </row>
    <row r="22" spans="1:11" ht="38.25" x14ac:dyDescent="0.25">
      <c r="A22" s="18" t="s">
        <v>33</v>
      </c>
      <c r="B22" s="17" t="s">
        <v>34</v>
      </c>
      <c r="C22" s="73"/>
      <c r="D22" s="74"/>
      <c r="E22" s="38">
        <f>IF(C22="SÍ",F22,0)</f>
        <v>0</v>
      </c>
      <c r="F22" s="39">
        <v>0.5</v>
      </c>
      <c r="G22" s="49"/>
      <c r="I22" s="49"/>
      <c r="K22" s="57">
        <v>2</v>
      </c>
    </row>
    <row r="23" spans="1:11" ht="102" x14ac:dyDescent="0.25">
      <c r="A23" s="55" t="s">
        <v>35</v>
      </c>
      <c r="B23" s="60" t="s">
        <v>36</v>
      </c>
      <c r="C23" s="73"/>
      <c r="D23" s="74"/>
      <c r="E23" s="38">
        <f>C23*0.05</f>
        <v>0</v>
      </c>
      <c r="F23" s="39">
        <v>0.5</v>
      </c>
      <c r="K23" s="57">
        <v>3</v>
      </c>
    </row>
    <row r="24" spans="1:11" ht="102" x14ac:dyDescent="0.25">
      <c r="A24" s="32" t="s">
        <v>37</v>
      </c>
      <c r="B24" s="60" t="s">
        <v>38</v>
      </c>
      <c r="C24" s="75"/>
      <c r="D24" s="76"/>
      <c r="E24" s="40">
        <f>IF(C24="SÍ",F24,0)</f>
        <v>0</v>
      </c>
      <c r="F24" s="41">
        <v>0.25</v>
      </c>
      <c r="G24" s="49"/>
      <c r="H24" s="51"/>
      <c r="I24" s="49"/>
      <c r="K24" s="57">
        <v>4</v>
      </c>
    </row>
    <row r="25" spans="1:11" ht="15" x14ac:dyDescent="0.25">
      <c r="B25" s="20" t="s">
        <v>39</v>
      </c>
      <c r="C25" s="21"/>
      <c r="D25" s="22"/>
      <c r="E25" s="23">
        <f>IFERROR(MIN(SUM(E16:E24),10),"")</f>
        <v>0</v>
      </c>
      <c r="F25" s="24">
        <f>IFERROR(MIN(SUM(F16:F24),10),"")</f>
        <v>10</v>
      </c>
      <c r="G25" s="49"/>
      <c r="H25" s="49"/>
      <c r="I25" s="49"/>
      <c r="K25" s="57">
        <v>5</v>
      </c>
    </row>
    <row r="26" spans="1:11" ht="15" x14ac:dyDescent="0.25">
      <c r="D26" s="4"/>
      <c r="F26" s="16"/>
      <c r="G26" s="49"/>
      <c r="H26" s="49"/>
      <c r="I26" s="49"/>
      <c r="K26" s="57">
        <v>6</v>
      </c>
    </row>
    <row r="27" spans="1:11" ht="15" x14ac:dyDescent="0.25">
      <c r="D27" s="4"/>
      <c r="F27" s="16"/>
      <c r="G27" s="49"/>
      <c r="H27" s="49"/>
      <c r="I27" s="49"/>
      <c r="K27" s="57">
        <v>7</v>
      </c>
    </row>
    <row r="28" spans="1:11" ht="15" x14ac:dyDescent="0.25">
      <c r="F28" s="16"/>
      <c r="G28" s="49"/>
      <c r="H28" s="49"/>
      <c r="I28" s="49"/>
      <c r="K28" s="57">
        <v>8</v>
      </c>
    </row>
    <row r="29" spans="1:11" ht="15" x14ac:dyDescent="0.25">
      <c r="F29" s="16"/>
      <c r="G29" s="49"/>
      <c r="H29" s="49"/>
      <c r="I29" s="49"/>
      <c r="K29" s="57">
        <v>9</v>
      </c>
    </row>
    <row r="30" spans="1:11" ht="15" x14ac:dyDescent="0.25">
      <c r="F30" s="16"/>
      <c r="G30" s="49"/>
      <c r="H30" s="49"/>
      <c r="I30" s="49"/>
      <c r="J30" s="42" t="s">
        <v>22</v>
      </c>
      <c r="K30" s="57">
        <v>10</v>
      </c>
    </row>
    <row r="31" spans="1:11" ht="15" x14ac:dyDescent="0.25">
      <c r="F31" s="16"/>
      <c r="G31" s="49"/>
      <c r="H31" s="49"/>
      <c r="I31" s="49"/>
    </row>
    <row r="32" spans="1:11" ht="15" x14ac:dyDescent="0.25">
      <c r="F32" s="16"/>
      <c r="G32" s="49"/>
      <c r="H32" s="49"/>
      <c r="I32" s="49"/>
    </row>
    <row r="33" spans="6:9" ht="15" x14ac:dyDescent="0.25">
      <c r="F33" s="16"/>
      <c r="G33" s="49"/>
      <c r="H33" s="49"/>
      <c r="I33" s="49"/>
    </row>
    <row r="57" spans="2:4" x14ac:dyDescent="0.25">
      <c r="B57" s="26" t="str">
        <f>CONCATENATE("PUNTUACIÓN FINAL (0-",10,")")</f>
        <v>PUNTUACIÓN FINAL (0-10)</v>
      </c>
      <c r="C57" s="27" t="e">
        <f>E13+#REF!+E25</f>
        <v>#REF!</v>
      </c>
      <c r="D57" s="4"/>
    </row>
    <row r="58" spans="2:4" x14ac:dyDescent="0.25">
      <c r="B58" s="26" t="s">
        <v>40</v>
      </c>
      <c r="C58" s="28" t="e">
        <f>C57/10</f>
        <v>#REF!</v>
      </c>
      <c r="D58" s="29"/>
    </row>
  </sheetData>
  <sheetProtection algorithmName="SHA-512" hashValue="5/dfT2qYbX0wQrDK3CS89cvIKQR9gaG+uChEoMBlfiQxRBJEvnFMxnpP8++27rm7DJF5yn+K3TczXPkNJybijQ==" saltValue="AIqcAKZwPli4G78blyzUSw==" spinCount="100000" sheet="1" objects="1" scenarios="1" selectLockedCells="1"/>
  <mergeCells count="17">
    <mergeCell ref="A7:A12"/>
    <mergeCell ref="C1:E1"/>
    <mergeCell ref="C2:E3"/>
    <mergeCell ref="F2:F3"/>
    <mergeCell ref="A5:B5"/>
    <mergeCell ref="A6:B6"/>
    <mergeCell ref="A15:B15"/>
    <mergeCell ref="C15:D15"/>
    <mergeCell ref="A17:A19"/>
    <mergeCell ref="C17:D17"/>
    <mergeCell ref="C18:D18"/>
    <mergeCell ref="C19:D19"/>
    <mergeCell ref="C20:D20"/>
    <mergeCell ref="C21:D21"/>
    <mergeCell ref="C22:D22"/>
    <mergeCell ref="C23:D23"/>
    <mergeCell ref="C24:D24"/>
  </mergeCells>
  <conditionalFormatting sqref="B13">
    <cfRule type="expression" priority="1">
      <formula>#REF!/#REF!</formula>
    </cfRule>
  </conditionalFormatting>
  <conditionalFormatting sqref="B25">
    <cfRule type="expression" priority="2">
      <formula>#REF!/#REF!</formula>
    </cfRule>
  </conditionalFormatting>
  <dataValidations count="4">
    <dataValidation type="list" allowBlank="1" showInputMessage="1" showErrorMessage="1" sqref="C17:D17 C21:C22" xr:uid="{839BC3A5-E987-41D6-97EF-61C5A70A8FF2}">
      <formula1>$K$15:$K$16</formula1>
    </dataValidation>
    <dataValidation type="list" allowBlank="1" showInputMessage="1" showErrorMessage="1" sqref="C18:D19" xr:uid="{A167D8E6-F001-4AAF-A84C-BFE47A4E8D3A}">
      <formula1>$K$17:$K$19</formula1>
    </dataValidation>
    <dataValidation type="list" allowBlank="1" showInputMessage="1" showErrorMessage="1" sqref="C23:D23" xr:uid="{1941BC54-8CB2-4B4B-9D09-DA384585949D}">
      <formula1>$K$20:$K$30</formula1>
    </dataValidation>
    <dataValidation type="list" allowBlank="1" showInputMessage="1" showErrorMessage="1" sqref="C24:D24" xr:uid="{7044683A-19C3-434E-A918-D806005371A6}">
      <formula1>$K$20:$K$25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BAREMACIÓN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Javier Hernandez Deniz</dc:creator>
  <cp:keywords/>
  <dc:description/>
  <cp:lastModifiedBy>Francisco Javier Hernandez Deniz</cp:lastModifiedBy>
  <cp:revision/>
  <dcterms:created xsi:type="dcterms:W3CDTF">2025-02-12T13:06:05Z</dcterms:created>
  <dcterms:modified xsi:type="dcterms:W3CDTF">2025-03-20T12:06:41Z</dcterms:modified>
  <cp:category/>
  <cp:contentStatus/>
</cp:coreProperties>
</file>