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hernandez\Desktop\RECURSOS DE PERSONAS Y PREVENCION\SELECCION DE RESPONSABLE DE PLANIFICACIÓN Y PROCEDIMENTACIÓN OPERATIVA\GGRR\"/>
    </mc:Choice>
  </mc:AlternateContent>
  <xr:revisionPtr revIDLastSave="0" documentId="13_ncr:1_{019209A7-A7F0-4894-9B54-8E98A3B72C43}" xr6:coauthVersionLast="47" xr6:coauthVersionMax="47" xr10:uidLastSave="{00000000-0000-0000-0000-000000000000}"/>
  <bookViews>
    <workbookView xWindow="28680" yWindow="-120" windowWidth="29040" windowHeight="15840" activeTab="1" xr2:uid="{4B6E0402-15D8-4AE1-ABA5-C9A7238003D6}"/>
  </bookViews>
  <sheets>
    <sheet name="INSTRUCCIONES" sheetId="2" r:id="rId1"/>
    <sheet name="BAREMACIÓ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8" i="1"/>
  <c r="E9" i="1"/>
  <c r="E7" i="1"/>
  <c r="E22" i="1"/>
  <c r="E21" i="1"/>
  <c r="E20" i="1"/>
  <c r="E19" i="1"/>
  <c r="E17" i="1"/>
  <c r="F23" i="1" l="1"/>
  <c r="E23" i="1"/>
  <c r="E13" i="1"/>
  <c r="F2" i="1" s="1"/>
  <c r="F13" i="1"/>
  <c r="D8" i="1"/>
  <c r="D9" i="1"/>
  <c r="D10" i="1"/>
  <c r="D11" i="1"/>
  <c r="D12" i="1"/>
  <c r="D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<sst xmlns="http://schemas.openxmlformats.org/spreadsheetml/2006/main" count="53" uniqueCount="50">
  <si>
    <t>NOMBRE Y APELLIDOS:</t>
  </si>
  <si>
    <t>ORDEN LISTA</t>
  </si>
  <si>
    <t>PUNTUACIÓN TOTAL</t>
  </si>
  <si>
    <t>DNI:</t>
  </si>
  <si>
    <t>FECHA:</t>
  </si>
  <si>
    <t>CRITERIOS DE VALORACIÓN</t>
  </si>
  <si>
    <t>Experiencia (máx. 10 puntos)</t>
  </si>
  <si>
    <t>Número de meses</t>
  </si>
  <si>
    <t>Puntos por unidad</t>
  </si>
  <si>
    <t>Total Puntos</t>
  </si>
  <si>
    <t>Puntuación máxima</t>
  </si>
  <si>
    <t>Por mes completo de experiencia profesional (indicar número de meses)</t>
  </si>
  <si>
    <t>Técnico I o Coordinador Multisectorial, en el CECOES 112</t>
  </si>
  <si>
    <t>Técnico II o Gestor Operativo, en el CECOES 112</t>
  </si>
  <si>
    <t>Técnico III o Gestor de Recursos, en el CECOES 112</t>
  </si>
  <si>
    <r>
      <rPr>
        <sz val="10"/>
        <color rgb="FF000000"/>
        <rFont val="Arial"/>
      </rPr>
      <t>Experiencia acreditada "</t>
    </r>
    <r>
      <rPr>
        <b/>
        <sz val="10"/>
        <color rgb="FF000000"/>
        <rFont val="Arial"/>
      </rPr>
      <t>sin remunerar</t>
    </r>
    <r>
      <rPr>
        <sz val="10"/>
        <color rgb="FF000000"/>
        <rFont val="Arial"/>
      </rPr>
      <t>" relacionadas con Protección Civil y Atención de Emergencias</t>
    </r>
  </si>
  <si>
    <t xml:space="preserve">Puntuación total por experiencia profesional </t>
  </si>
  <si>
    <t>Formación (máx. 10 puntos)</t>
  </si>
  <si>
    <t>VALORES</t>
  </si>
  <si>
    <t xml:space="preserve">Total Puntos </t>
  </si>
  <si>
    <t>SÍ</t>
  </si>
  <si>
    <t>NO</t>
  </si>
  <si>
    <r>
      <t>Formación continuada acreditada* en el sector</t>
    </r>
    <r>
      <rPr>
        <b/>
        <sz val="10"/>
        <color rgb="FF000000"/>
        <rFont val="Arial"/>
        <family val="2"/>
      </rPr>
      <t>**</t>
    </r>
    <r>
      <rPr>
        <sz val="10"/>
        <color rgb="FF000000"/>
        <rFont val="Arial"/>
        <family val="2"/>
      </rPr>
      <t xml:space="preserve"> impartida por Centros Universitarios: igual o mayor (&gt;) a 15 ECTS (equivalente en horas)</t>
    </r>
  </si>
  <si>
    <r>
      <t>Formación continuada acreditada* en el sector</t>
    </r>
    <r>
      <rPr>
        <b/>
        <sz val="10"/>
        <color rgb="FF000000"/>
        <rFont val="Arial"/>
        <family val="2"/>
      </rPr>
      <t>**</t>
    </r>
    <r>
      <rPr>
        <sz val="10"/>
        <color rgb="FF000000"/>
        <rFont val="Arial"/>
        <family val="2"/>
      </rPr>
      <t xml:space="preserve"> impartida por Centros Universitarios: menor (&lt;) a 15 ECTS (equivalente en horas) </t>
    </r>
  </si>
  <si>
    <r>
      <rPr>
        <sz val="10"/>
        <color rgb="FF000000"/>
        <rFont val="Arial"/>
      </rPr>
      <t>(Cursos, jornadas y/o seminarios)*** homologados**** realizados en organismos oficiales o centros homologados cuyos contenidos estén directamente relacionados con Gestión Administrativa,</t>
    </r>
    <r>
      <rPr>
        <b/>
        <sz val="10"/>
        <color rgb="FF000000"/>
        <rFont val="Arial"/>
      </rPr>
      <t xml:space="preserve"> </t>
    </r>
    <r>
      <rPr>
        <sz val="10"/>
        <color rgb="FF000000"/>
        <rFont val="Arial"/>
      </rPr>
      <t xml:space="preserve">Protección Civil y Atención de Emergencias. </t>
    </r>
    <r>
      <rPr>
        <b/>
        <sz val="10"/>
        <color rgb="FF000000"/>
        <rFont val="Arial"/>
      </rPr>
      <t>EXPRESADO EN CRÉDITOS</t>
    </r>
  </si>
  <si>
    <t>Puntuación Total Formación Acdémica</t>
  </si>
  <si>
    <t>PUNTUACIÓN FINAL (0-10)</t>
  </si>
  <si>
    <t>PORCENTAJE SOBRE MÁXIMA PUNTUACIÓN</t>
  </si>
  <si>
    <t>Planificación, Atención de Emergencias y Protección Civil (coordinación en emergencias, gestión de medios y recursos de atención de emergencias, análisis de riesgos, protocolización, procedimentación, convocatorias de grupos de trabajo, elaboración de informes de evaluación de riesgos, realización de análisis de indicadores y estadísticas, redacción e implantación de planes de emergencias, de planes de autoprotección, de planes y de memorias de seguridad, ejecución de dispositivos de riesgos previsibles, etc.) </t>
  </si>
  <si>
    <t>Gestor o teleoperador de atención de emergencias o equivalente en Centros de Coordinación Operativa de Protección Civil  o de Atención de Emergencias (al margen del CECOES 112) </t>
  </si>
  <si>
    <t xml:space="preserve">Titulaciones académicas adicionales (oficial o título propio) a la alegada para participar en esta convocatoria (se valorarán las titulaciones que posea el candidato sobre Protección Civil y Atención de Emergencias) </t>
  </si>
  <si>
    <t>*Por cada título académico adicional (oficial o título propio): 1.5 puntos, hasta un máximo de 3 puntos </t>
  </si>
  <si>
    <t>Titulación Académica Adicional*. Máximo 3 puntos</t>
  </si>
  <si>
    <t xml:space="preserve"> Formación específica en Protección Civil y Atención de Emergencias. Máximo 7 puntos</t>
  </si>
  <si>
    <t>*Es avalada y está reconocida por entidades u organismos acreditados para ello, es decir, tienen la capacidad de asignar valor de créditos formativos a cursos  </t>
  </si>
  <si>
    <t>** Solo será valorada la formación realizada en: Protección Civil y Atención de Emergencias </t>
  </si>
  <si>
    <t>***Hasta un máximo de 0,75 puntos: si la carga lectiva viene expresada en créditos: 0.05 puntos por crédito. Si la carga lectiva viene expresada en horas, el resultado en créditos será el que se obtenga de multiplicar las horas por 0.005 puntos</t>
  </si>
  <si>
    <t>****Son aquellos que han sido reconocidos oficialmente por una institución o entidad pública </t>
  </si>
  <si>
    <t>Certificado de profesionalidad relacionado con Protección Civil y Atención de Emergencias </t>
  </si>
  <si>
    <t>*</t>
  </si>
  <si>
    <t>INSTRUCCIONES</t>
  </si>
  <si>
    <t>En la pestaña BAREMACIÓN hay un cuestionario con los criterios establecidos en las bases del proceso</t>
  </si>
  <si>
    <t>En el encabezado hay que indicar Nombre, Apellidos y DNI, y después proceder a la autobaremación</t>
  </si>
  <si>
    <t xml:space="preserve">EXPERIENCIA: En las celdas en blanco, hay que indicar los meses. </t>
  </si>
  <si>
    <t>FORMACIÓN: En las celdas en blanco de este bloque, indicar Sí o No en la lista desplaegable, número de títulos o números de créditos según sea el criterio a valorar.</t>
  </si>
  <si>
    <t>Todo lo que se indique que se cumple, se tiene que poder demostrar con la documentación presentada en la prueba</t>
  </si>
  <si>
    <t>El cuestionario asiganará los puntos correspondientes al criterio de manera automática</t>
  </si>
  <si>
    <t>En el encabezado se sumará la puntuación obtenida que servirá para establecer su posición en la lista de reserva</t>
  </si>
  <si>
    <t xml:space="preserve">El orden en la lista de reserva lo establecerá GSC una vez revisadas todas las autobaremaciones </t>
  </si>
  <si>
    <t>AUTOBAREMACIÓN DE MÉRITOS PARA LA COBERTURA DE PUESTO DE TRABAJO DE GESTORES/AS DE RECURSOS DEL SERVICIO DE PLANIFICACIÓN Y PROCEDIMENTACIÓN DEL CECOES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</si>
</sst>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color theme="4" tint="-0.249977111117893"/>
      <name val="Arial"/>
      <family val="2"/>
    </font>
    <font>
      <b/>
      <sz val="10"/>
      <color rgb="FFC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ptos Narrow"/>
      <family val="2"/>
      <scheme val="minor"/>
    </font>
    <font>
      <i/>
      <sz val="10"/>
      <color theme="4" tint="-0.24994659260841701"/>
      <name val="Arial"/>
      <family val="2"/>
    </font>
    <font>
      <sz val="10"/>
      <color theme="0"/>
      <name val="Aptos Narrow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theme="4"/>
      <name val="Aptos Narrow"/>
      <family val="2"/>
      <scheme val="minor"/>
    </font>
    <font>
      <b/>
      <sz val="14"/>
      <color theme="4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2"/>
      <color theme="4"/>
      <name val="Arial"/>
      <family val="2"/>
    </font>
    <font>
      <b/>
      <sz val="11"/>
      <color theme="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9" fillId="5" borderId="1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>
      <alignment horizontal="left" vertical="center"/>
    </xf>
    <xf numFmtId="0" fontId="9" fillId="6" borderId="4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10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5" borderId="13" xfId="0" applyFont="1" applyFill="1" applyBorder="1" applyAlignment="1">
      <alignment wrapText="1"/>
    </xf>
    <xf numFmtId="0" fontId="9" fillId="5" borderId="13" xfId="0" applyFont="1" applyFill="1" applyBorder="1" applyAlignment="1">
      <alignment horizontal="justify" vertical="center" wrapText="1"/>
    </xf>
    <xf numFmtId="0" fontId="17" fillId="0" borderId="0" xfId="0" applyFont="1" applyAlignment="1">
      <alignment horizontal="right"/>
    </xf>
    <xf numFmtId="0" fontId="17" fillId="11" borderId="1" xfId="0" applyFont="1" applyFill="1" applyBorder="1" applyAlignment="1">
      <alignment vertical="center"/>
    </xf>
    <xf numFmtId="10" fontId="17" fillId="11" borderId="1" xfId="1" applyNumberFormat="1" applyFont="1" applyFill="1" applyBorder="1" applyAlignment="1" applyProtection="1">
      <alignment vertical="center"/>
    </xf>
    <xf numFmtId="10" fontId="7" fillId="0" borderId="0" xfId="1" applyNumberFormat="1" applyFont="1" applyBorder="1" applyAlignment="1" applyProtection="1"/>
    <xf numFmtId="4" fontId="13" fillId="8" borderId="1" xfId="0" applyNumberFormat="1" applyFont="1" applyFill="1" applyBorder="1" applyAlignment="1">
      <alignment horizontal="center" vertical="center"/>
    </xf>
    <xf numFmtId="4" fontId="11" fillId="8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 shrinkToFit="1"/>
    </xf>
    <xf numFmtId="0" fontId="2" fillId="12" borderId="1" xfId="0" applyFont="1" applyFill="1" applyBorder="1" applyAlignment="1">
      <alignment horizontal="center" vertical="center" wrapText="1"/>
    </xf>
    <xf numFmtId="0" fontId="7" fillId="13" borderId="3" xfId="0" applyFont="1" applyFill="1" applyBorder="1"/>
    <xf numFmtId="0" fontId="7" fillId="13" borderId="4" xfId="0" applyFont="1" applyFill="1" applyBorder="1"/>
    <xf numFmtId="0" fontId="2" fillId="13" borderId="1" xfId="0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4" fontId="10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/>
    </xf>
    <xf numFmtId="4" fontId="13" fillId="12" borderId="1" xfId="0" applyNumberFormat="1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4" fontId="13" fillId="12" borderId="2" xfId="0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justify" vertical="center" wrapText="1"/>
    </xf>
    <xf numFmtId="4" fontId="10" fillId="0" borderId="0" xfId="0" applyNumberFormat="1" applyFont="1" applyAlignment="1">
      <alignment horizontal="center" vertical="center" wrapText="1"/>
    </xf>
    <xf numFmtId="0" fontId="20" fillId="5" borderId="0" xfId="0" applyFont="1" applyFill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14" fillId="5" borderId="0" xfId="0" applyFont="1" applyFill="1" applyAlignment="1">
      <alignment horizontal="left" vertical="center" wrapText="1"/>
    </xf>
    <xf numFmtId="0" fontId="14" fillId="5" borderId="8" xfId="0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4" fontId="13" fillId="8" borderId="12" xfId="0" applyNumberFormat="1" applyFont="1" applyFill="1" applyBorder="1" applyAlignment="1">
      <alignment horizontal="center" vertical="center"/>
    </xf>
    <xf numFmtId="4" fontId="11" fillId="8" borderId="12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20" fillId="5" borderId="1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19" fillId="10" borderId="0" xfId="0" applyFont="1" applyFill="1"/>
    <xf numFmtId="0" fontId="3" fillId="14" borderId="0" xfId="0" applyFont="1" applyFill="1" applyAlignment="1">
      <alignment horizontal="center" vertical="center"/>
    </xf>
    <xf numFmtId="0" fontId="3" fillId="10" borderId="0" xfId="0" applyFont="1" applyFill="1"/>
    <xf numFmtId="0" fontId="10" fillId="6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5" fillId="13" borderId="5" xfId="0" applyNumberFormat="1" applyFont="1" applyFill="1" applyBorder="1" applyAlignment="1">
      <alignment horizontal="center" vertical="center"/>
    </xf>
    <xf numFmtId="1" fontId="6" fillId="13" borderId="6" xfId="0" applyNumberFormat="1" applyFont="1" applyFill="1" applyBorder="1" applyAlignment="1">
      <alignment horizontal="center" vertical="center"/>
    </xf>
    <xf numFmtId="1" fontId="6" fillId="13" borderId="7" xfId="0" applyNumberFormat="1" applyFont="1" applyFill="1" applyBorder="1" applyAlignment="1">
      <alignment horizontal="center" vertical="center"/>
    </xf>
    <xf numFmtId="1" fontId="6" fillId="13" borderId="9" xfId="0" applyNumberFormat="1" applyFont="1" applyFill="1" applyBorder="1" applyAlignment="1">
      <alignment horizontal="center" vertical="center"/>
    </xf>
    <xf numFmtId="1" fontId="6" fillId="13" borderId="10" xfId="0" applyNumberFormat="1" applyFont="1" applyFill="1" applyBorder="1" applyAlignment="1">
      <alignment horizontal="center" vertical="center"/>
    </xf>
    <xf numFmtId="1" fontId="6" fillId="13" borderId="11" xfId="0" applyNumberFormat="1" applyFont="1" applyFill="1" applyBorder="1" applyAlignment="1">
      <alignment horizontal="center" vertical="center"/>
    </xf>
    <xf numFmtId="2" fontId="8" fillId="12" borderId="8" xfId="0" applyNumberFormat="1" applyFont="1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 applyProtection="1">
      <alignment horizontal="center" vertical="center"/>
      <protection locked="0"/>
    </xf>
    <xf numFmtId="0" fontId="9" fillId="13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15" borderId="0" xfId="0" applyFill="1"/>
    <xf numFmtId="0" fontId="22" fillId="15" borderId="0" xfId="0" applyFont="1" applyFill="1" applyAlignment="1">
      <alignment horizontal="center" vertical="center" wrapText="1"/>
    </xf>
    <xf numFmtId="0" fontId="23" fillId="16" borderId="0" xfId="0" applyFont="1" applyFill="1" applyAlignment="1">
      <alignment horizontal="center" vertical="center"/>
    </xf>
    <xf numFmtId="0" fontId="24" fillId="17" borderId="0" xfId="0" applyFont="1" applyFill="1"/>
    <xf numFmtId="0" fontId="0" fillId="17" borderId="0" xfId="0" applyFill="1"/>
    <xf numFmtId="0" fontId="25" fillId="17" borderId="0" xfId="0" applyFont="1" applyFill="1" applyAlignment="1">
      <alignment horizontal="left" vertical="center" wrapText="1"/>
    </xf>
    <xf numFmtId="0" fontId="26" fillId="15" borderId="0" xfId="0" applyFont="1" applyFill="1" applyAlignment="1">
      <alignment horizontal="left" vertical="center" wrapText="1"/>
    </xf>
    <xf numFmtId="0" fontId="0" fillId="15" borderId="0" xfId="0" applyFill="1" applyAlignment="1">
      <alignment horizontal="left" vertical="center"/>
    </xf>
    <xf numFmtId="0" fontId="26" fillId="17" borderId="0" xfId="0" applyFont="1" applyFill="1" applyAlignment="1">
      <alignment wrapText="1"/>
    </xf>
    <xf numFmtId="0" fontId="24" fillId="15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REMACI&#211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5419725</xdr:colOff>
      <xdr:row>5</xdr:row>
      <xdr:rowOff>114301</xdr:rowOff>
    </xdr:from>
    <xdr:to>
      <xdr:col>2</xdr:col>
      <xdr:colOff>6014085</xdr:colOff>
      <xdr:row>5</xdr:row>
      <xdr:rowOff>466725</xdr:rowOff>
    </xdr:to>
    <xdr:sp macro="" textlink="">
      <xdr:nvSpPr>
        <xdr:cNvPr id="3" name="Flecha: a la derech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596D16-AD38-4D7F-9201-B498DF00EA8D}"/>
            </a:ext>
          </a:extLst>
        </xdr:cNvPr>
        <xdr:cNvSpPr/>
      </xdr:nvSpPr>
      <xdr:spPr>
        <a:xfrm>
          <a:off x="8067675" y="2085976"/>
          <a:ext cx="594360" cy="352424"/>
        </a:xfrm>
        <a:prstGeom prst="rightArrow">
          <a:avLst/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600" b="1" kern="1200" baseline="0">
              <a:solidFill>
                <a:schemeClr val="tx1"/>
              </a:solidFill>
            </a:rPr>
            <a:t>Baremo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73A35-9012-4538-ACD5-39D7FD2D4638}">
  <dimension ref="B2:C15"/>
  <sheetViews>
    <sheetView workbookViewId="0">
      <selection activeCell="F11" sqref="F11"/>
    </sheetView>
  </sheetViews>
  <sheetFormatPr baseColWidth="10" defaultRowHeight="15" x14ac:dyDescent="0.25"/>
  <cols>
    <col min="1" max="1" width="4.140625" style="87" customWidth="1"/>
    <col min="2" max="2" width="35.5703125" style="87" customWidth="1"/>
    <col min="3" max="3" width="92.5703125" style="87" customWidth="1"/>
    <col min="4" max="16384" width="11.42578125" style="87"/>
  </cols>
  <sheetData>
    <row r="2" spans="2:3" ht="56.25" x14ac:dyDescent="0.25">
      <c r="B2" s="87" t="e" vm="1">
        <v>#VALUE!</v>
      </c>
      <c r="C2" s="88" t="s">
        <v>49</v>
      </c>
    </row>
    <row r="4" spans="2:3" ht="18.75" x14ac:dyDescent="0.25">
      <c r="B4" s="89" t="s">
        <v>40</v>
      </c>
      <c r="C4" s="89"/>
    </row>
    <row r="5" spans="2:3" ht="36.75" customHeight="1" x14ac:dyDescent="0.25">
      <c r="B5" s="90"/>
      <c r="C5" s="91"/>
    </row>
    <row r="6" spans="2:3" s="94" customFormat="1" ht="36.75" customHeight="1" x14ac:dyDescent="0.25">
      <c r="B6" s="92" t="s">
        <v>41</v>
      </c>
      <c r="C6" s="93"/>
    </row>
    <row r="7" spans="2:3" s="94" customFormat="1" ht="36.75" customHeight="1" x14ac:dyDescent="0.25">
      <c r="B7" s="92" t="s">
        <v>42</v>
      </c>
      <c r="C7" s="93"/>
    </row>
    <row r="8" spans="2:3" s="94" customFormat="1" ht="36.75" customHeight="1" x14ac:dyDescent="0.25">
      <c r="B8" s="92" t="s">
        <v>43</v>
      </c>
      <c r="C8" s="93"/>
    </row>
    <row r="9" spans="2:3" s="94" customFormat="1" ht="36.75" customHeight="1" x14ac:dyDescent="0.25">
      <c r="B9" s="92" t="s">
        <v>44</v>
      </c>
      <c r="C9" s="93"/>
    </row>
    <row r="10" spans="2:3" s="94" customFormat="1" ht="36.75" customHeight="1" x14ac:dyDescent="0.25">
      <c r="B10" s="92" t="s">
        <v>45</v>
      </c>
      <c r="C10" s="93"/>
    </row>
    <row r="11" spans="2:3" s="94" customFormat="1" ht="36.75" customHeight="1" x14ac:dyDescent="0.25">
      <c r="B11" s="92" t="s">
        <v>46</v>
      </c>
      <c r="C11" s="93"/>
    </row>
    <row r="12" spans="2:3" s="94" customFormat="1" ht="36.75" customHeight="1" x14ac:dyDescent="0.25">
      <c r="B12" s="92" t="s">
        <v>47</v>
      </c>
      <c r="C12" s="93"/>
    </row>
    <row r="13" spans="2:3" s="94" customFormat="1" ht="36.75" customHeight="1" x14ac:dyDescent="0.25">
      <c r="B13" s="92" t="s">
        <v>48</v>
      </c>
      <c r="C13" s="93"/>
    </row>
    <row r="14" spans="2:3" ht="36.75" customHeight="1" x14ac:dyDescent="0.25">
      <c r="B14" s="95"/>
      <c r="C14" s="95"/>
    </row>
    <row r="15" spans="2:3" x14ac:dyDescent="0.25">
      <c r="B15" s="96"/>
    </row>
  </sheetData>
  <sheetProtection algorithmName="SHA-512" hashValue="mxxDDF4NUCiErmgjuSNeK4XExr3i8zcJGhDDwWmNSJZNG8A/D7kBVKORgGmtucMGpMs9ItBUgUiyocWf9ai4gg==" saltValue="WiN+iLqw6bbqkV0Sh35/0Q==" spinCount="100000" sheet="1" objects="1" scenarios="1" selectLockedCells="1"/>
  <mergeCells count="9">
    <mergeCell ref="B11:C11"/>
    <mergeCell ref="B12:C12"/>
    <mergeCell ref="B13:C13"/>
    <mergeCell ref="B4:C4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61C8-5F1A-4032-B949-ECD9E52B34F5}">
  <dimension ref="A1:K56"/>
  <sheetViews>
    <sheetView tabSelected="1" workbookViewId="0">
      <selection activeCell="C17" sqref="C17:D17"/>
    </sheetView>
  </sheetViews>
  <sheetFormatPr baseColWidth="10" defaultRowHeight="15" x14ac:dyDescent="0.25"/>
  <cols>
    <col min="1" max="1" width="26.140625" bestFit="1" customWidth="1"/>
    <col min="2" max="2" width="116.85546875" bestFit="1" customWidth="1"/>
    <col min="3" max="3" width="11" bestFit="1" customWidth="1"/>
    <col min="4" max="4" width="10.7109375" bestFit="1" customWidth="1"/>
    <col min="5" max="5" width="7.140625" bestFit="1" customWidth="1"/>
    <col min="6" max="6" width="14.28515625" customWidth="1"/>
    <col min="7" max="7" width="3.85546875" bestFit="1" customWidth="1"/>
    <col min="8" max="8" width="11.42578125" style="44"/>
    <col min="11" max="11" width="2" bestFit="1" customWidth="1"/>
  </cols>
  <sheetData>
    <row r="1" spans="1:9" ht="30" x14ac:dyDescent="0.25">
      <c r="A1" s="1" t="s">
        <v>0</v>
      </c>
      <c r="B1" s="29"/>
      <c r="C1" s="63" t="s">
        <v>1</v>
      </c>
      <c r="D1" s="64"/>
      <c r="E1" s="65"/>
      <c r="F1" s="26" t="s">
        <v>2</v>
      </c>
    </row>
    <row r="2" spans="1:9" x14ac:dyDescent="0.25">
      <c r="A2" s="1" t="s">
        <v>3</v>
      </c>
      <c r="B2" s="29"/>
      <c r="C2" s="66"/>
      <c r="D2" s="67"/>
      <c r="E2" s="68"/>
      <c r="F2" s="72">
        <f>E13+E23</f>
        <v>0</v>
      </c>
    </row>
    <row r="3" spans="1:9" x14ac:dyDescent="0.25">
      <c r="A3" s="1" t="s">
        <v>4</v>
      </c>
      <c r="B3" s="29"/>
      <c r="C3" s="69"/>
      <c r="D3" s="70"/>
      <c r="E3" s="71"/>
      <c r="F3" s="73"/>
    </row>
    <row r="4" spans="1:9" x14ac:dyDescent="0.25">
      <c r="A4" s="3"/>
      <c r="B4" s="3"/>
      <c r="C4" s="3"/>
      <c r="D4" s="3"/>
      <c r="E4" s="3"/>
      <c r="F4" s="3"/>
    </row>
    <row r="5" spans="1:9" x14ac:dyDescent="0.25">
      <c r="A5" s="74" t="s">
        <v>5</v>
      </c>
      <c r="B5" s="75"/>
      <c r="C5" s="27"/>
      <c r="D5" s="27"/>
      <c r="E5" s="27"/>
      <c r="F5" s="28"/>
    </row>
    <row r="6" spans="1:9" ht="25.5" x14ac:dyDescent="0.25">
      <c r="A6" s="76" t="s">
        <v>6</v>
      </c>
      <c r="B6" s="76"/>
      <c r="C6" s="25" t="s">
        <v>7</v>
      </c>
      <c r="D6" s="25" t="s">
        <v>8</v>
      </c>
      <c r="E6" s="25" t="s">
        <v>9</v>
      </c>
      <c r="F6" s="25" t="s">
        <v>10</v>
      </c>
    </row>
    <row r="7" spans="1:9" ht="51" x14ac:dyDescent="0.25">
      <c r="A7" s="62" t="s">
        <v>11</v>
      </c>
      <c r="B7" s="4" t="s">
        <v>28</v>
      </c>
      <c r="C7" s="5"/>
      <c r="D7" s="38">
        <f>F7/60</f>
        <v>0.1</v>
      </c>
      <c r="E7" s="35" t="str">
        <f>IF(C7&lt;&gt;"",MIN(6,D7*C7),"")</f>
        <v/>
      </c>
      <c r="F7" s="30">
        <v>6</v>
      </c>
    </row>
    <row r="8" spans="1:9" ht="26.25" x14ac:dyDescent="0.25">
      <c r="A8" s="62"/>
      <c r="B8" s="53" t="s">
        <v>29</v>
      </c>
      <c r="C8" s="7"/>
      <c r="D8" s="38">
        <f t="shared" ref="D8:D12" si="0">F8/60</f>
        <v>2.5000000000000001E-2</v>
      </c>
      <c r="E8" s="35" t="str">
        <f>IF(C8&lt;&gt;"",MIN(1.5,D8*C8),"")</f>
        <v/>
      </c>
      <c r="F8" s="30">
        <v>1.5</v>
      </c>
    </row>
    <row r="9" spans="1:9" x14ac:dyDescent="0.25">
      <c r="A9" s="62"/>
      <c r="B9" s="6" t="s">
        <v>12</v>
      </c>
      <c r="C9" s="7"/>
      <c r="D9" s="38">
        <f t="shared" si="0"/>
        <v>1.6666666666666666E-2</v>
      </c>
      <c r="E9" s="35" t="str">
        <f>IF(C9&lt;&gt;"",MIN(1,D9*C9),"")</f>
        <v/>
      </c>
      <c r="F9" s="30">
        <v>1</v>
      </c>
    </row>
    <row r="10" spans="1:9" x14ac:dyDescent="0.25">
      <c r="A10" s="62"/>
      <c r="B10" s="6" t="s">
        <v>13</v>
      </c>
      <c r="C10" s="7"/>
      <c r="D10" s="38">
        <f t="shared" si="0"/>
        <v>1.2500000000000001E-2</v>
      </c>
      <c r="E10" s="35" t="str">
        <f>IF(C10&lt;&gt;"",MIN(0.75,D10*C10),"")</f>
        <v/>
      </c>
      <c r="F10" s="30">
        <v>0.75</v>
      </c>
    </row>
    <row r="11" spans="1:9" x14ac:dyDescent="0.25">
      <c r="A11" s="62"/>
      <c r="B11" s="8" t="s">
        <v>14</v>
      </c>
      <c r="C11" s="7"/>
      <c r="D11" s="38">
        <f t="shared" si="0"/>
        <v>8.3333333333333332E-3</v>
      </c>
      <c r="E11" s="35" t="str">
        <f>IF(C11&lt;&gt;"",MIN(0.5,D11*C11),"")</f>
        <v/>
      </c>
      <c r="F11" s="30">
        <v>0.5</v>
      </c>
    </row>
    <row r="12" spans="1:9" x14ac:dyDescent="0.25">
      <c r="A12" s="62"/>
      <c r="B12" s="42" t="s">
        <v>15</v>
      </c>
      <c r="C12" s="5"/>
      <c r="D12" s="38">
        <f t="shared" si="0"/>
        <v>4.1666666666666666E-3</v>
      </c>
      <c r="E12" s="35" t="str">
        <f>IF(C12&lt;&gt;"",MIN(0.25,D12*C12),"")</f>
        <v/>
      </c>
      <c r="F12" s="30">
        <v>0.25</v>
      </c>
    </row>
    <row r="13" spans="1:9" x14ac:dyDescent="0.25">
      <c r="A13" s="62"/>
      <c r="B13" s="9" t="s">
        <v>16</v>
      </c>
      <c r="C13" s="10"/>
      <c r="D13" s="11"/>
      <c r="E13" s="23">
        <f>SUM(E7:E12)</f>
        <v>0</v>
      </c>
      <c r="F13" s="24">
        <f>SUM(F7:F12)</f>
        <v>10</v>
      </c>
    </row>
    <row r="14" spans="1:9" x14ac:dyDescent="0.25">
      <c r="A14" s="3"/>
      <c r="B14" s="3"/>
      <c r="C14" s="3"/>
      <c r="D14" s="3"/>
      <c r="E14" s="31"/>
      <c r="F14" s="31"/>
    </row>
    <row r="15" spans="1:9" ht="25.5" x14ac:dyDescent="0.25">
      <c r="A15" s="76" t="s">
        <v>17</v>
      </c>
      <c r="B15" s="76"/>
      <c r="C15" s="81" t="s">
        <v>18</v>
      </c>
      <c r="D15" s="82"/>
      <c r="E15" s="32" t="s">
        <v>19</v>
      </c>
      <c r="F15" s="32" t="s">
        <v>10</v>
      </c>
    </row>
    <row r="16" spans="1:9" x14ac:dyDescent="0.25">
      <c r="A16" s="3"/>
      <c r="B16" s="12" t="s">
        <v>32</v>
      </c>
      <c r="C16" s="13"/>
      <c r="D16" s="14"/>
      <c r="E16" s="36"/>
      <c r="F16" s="31"/>
      <c r="G16" s="15" t="s">
        <v>20</v>
      </c>
      <c r="I16" s="16"/>
    </row>
    <row r="17" spans="1:11" ht="51" x14ac:dyDescent="0.25">
      <c r="A17" s="43" t="s">
        <v>31</v>
      </c>
      <c r="B17" s="46" t="s">
        <v>30</v>
      </c>
      <c r="C17" s="83"/>
      <c r="D17" s="84"/>
      <c r="E17" s="37">
        <f>C17*1.5</f>
        <v>0</v>
      </c>
      <c r="F17" s="33">
        <v>3</v>
      </c>
      <c r="G17" s="15" t="s">
        <v>21</v>
      </c>
      <c r="I17" s="16" t="s">
        <v>39</v>
      </c>
      <c r="J17" s="58" t="s">
        <v>20</v>
      </c>
      <c r="K17" s="59"/>
    </row>
    <row r="18" spans="1:11" x14ac:dyDescent="0.25">
      <c r="A18" s="17"/>
      <c r="B18" s="39" t="s">
        <v>33</v>
      </c>
      <c r="C18" s="85"/>
      <c r="D18" s="86"/>
      <c r="E18" s="41"/>
      <c r="F18" s="41"/>
      <c r="G18" s="16"/>
      <c r="I18" s="16"/>
      <c r="J18" s="58" t="s">
        <v>21</v>
      </c>
      <c r="K18" s="59"/>
    </row>
    <row r="19" spans="1:11" ht="76.5" x14ac:dyDescent="0.25">
      <c r="A19" s="40" t="s">
        <v>34</v>
      </c>
      <c r="B19" s="6" t="s">
        <v>22</v>
      </c>
      <c r="C19" s="77"/>
      <c r="D19" s="78"/>
      <c r="E19" s="37">
        <f>IF(C19="SÍ",F19,0)</f>
        <v>0</v>
      </c>
      <c r="F19" s="33">
        <v>2.75</v>
      </c>
      <c r="G19" s="16"/>
      <c r="I19" s="16"/>
      <c r="J19" s="58">
        <v>0</v>
      </c>
      <c r="K19" s="57">
        <v>0</v>
      </c>
    </row>
    <row r="20" spans="1:11" ht="51" x14ac:dyDescent="0.25">
      <c r="A20" s="18" t="s">
        <v>35</v>
      </c>
      <c r="B20" s="47" t="s">
        <v>23</v>
      </c>
      <c r="C20" s="79"/>
      <c r="D20" s="80"/>
      <c r="E20" s="37">
        <f>IF(C20="SÍ",F20,0)</f>
        <v>0</v>
      </c>
      <c r="F20" s="34">
        <v>2</v>
      </c>
      <c r="G20" s="16"/>
      <c r="I20" s="16"/>
      <c r="J20" s="58">
        <v>1</v>
      </c>
      <c r="K20" s="57">
        <v>1</v>
      </c>
    </row>
    <row r="21" spans="1:11" ht="115.5" x14ac:dyDescent="0.25">
      <c r="A21" s="55" t="s">
        <v>36</v>
      </c>
      <c r="B21" s="54" t="s">
        <v>38</v>
      </c>
      <c r="C21" s="60"/>
      <c r="D21" s="61"/>
      <c r="E21" s="37">
        <f>IF(C21="SÍ",F21,0)</f>
        <v>0</v>
      </c>
      <c r="F21" s="33">
        <v>1.5</v>
      </c>
      <c r="J21" s="58">
        <v>2</v>
      </c>
      <c r="K21" s="57">
        <v>2</v>
      </c>
    </row>
    <row r="22" spans="1:11" ht="51.75" x14ac:dyDescent="0.25">
      <c r="A22" s="56" t="s">
        <v>37</v>
      </c>
      <c r="B22" s="54" t="s">
        <v>24</v>
      </c>
      <c r="C22" s="60"/>
      <c r="D22" s="61"/>
      <c r="E22" s="35">
        <f>C22*0.05</f>
        <v>0</v>
      </c>
      <c r="F22" s="33">
        <v>0.75</v>
      </c>
      <c r="G22" s="16"/>
      <c r="H22" s="45"/>
      <c r="I22" s="16"/>
      <c r="J22" s="58">
        <v>3</v>
      </c>
      <c r="K22" s="57">
        <v>3</v>
      </c>
    </row>
    <row r="23" spans="1:11" x14ac:dyDescent="0.25">
      <c r="B23" s="48" t="s">
        <v>25</v>
      </c>
      <c r="C23" s="49"/>
      <c r="D23" s="50"/>
      <c r="E23" s="51">
        <f>SUM(E17:E22)</f>
        <v>0</v>
      </c>
      <c r="F23" s="52">
        <f>SUM(F17:F22)</f>
        <v>10</v>
      </c>
      <c r="G23" s="16"/>
      <c r="H23" s="45"/>
      <c r="I23" s="16"/>
      <c r="J23" s="58">
        <v>4</v>
      </c>
      <c r="K23" s="57">
        <v>4</v>
      </c>
    </row>
    <row r="24" spans="1:11" x14ac:dyDescent="0.25">
      <c r="D24" s="2"/>
      <c r="F24" s="16"/>
      <c r="G24" s="16"/>
      <c r="H24" s="45"/>
      <c r="I24" s="16"/>
      <c r="J24" s="58">
        <v>5</v>
      </c>
      <c r="K24" s="57">
        <v>5</v>
      </c>
    </row>
    <row r="25" spans="1:11" x14ac:dyDescent="0.25">
      <c r="D25" s="2"/>
      <c r="F25" s="16"/>
      <c r="G25" s="16"/>
      <c r="H25" s="45"/>
      <c r="I25" s="16"/>
      <c r="J25" s="58">
        <v>6</v>
      </c>
      <c r="K25" s="57"/>
    </row>
    <row r="26" spans="1:11" x14ac:dyDescent="0.25">
      <c r="F26" s="16"/>
      <c r="G26" s="16"/>
      <c r="H26" s="45"/>
      <c r="I26" s="16"/>
      <c r="J26" s="58">
        <v>7</v>
      </c>
      <c r="K26" s="57"/>
    </row>
    <row r="27" spans="1:11" x14ac:dyDescent="0.25">
      <c r="F27" s="16"/>
      <c r="G27" s="16"/>
      <c r="H27" s="45"/>
      <c r="I27" s="16"/>
      <c r="J27" s="58">
        <v>8</v>
      </c>
      <c r="K27" s="57"/>
    </row>
    <row r="28" spans="1:11" x14ac:dyDescent="0.25">
      <c r="F28" s="16"/>
      <c r="G28" s="16"/>
      <c r="H28" s="45"/>
      <c r="I28" s="16"/>
      <c r="J28" s="58">
        <v>9</v>
      </c>
      <c r="K28" s="57"/>
    </row>
    <row r="29" spans="1:11" x14ac:dyDescent="0.25">
      <c r="F29" s="16"/>
      <c r="G29" s="16"/>
      <c r="H29" s="45"/>
      <c r="I29" s="16"/>
      <c r="J29" s="58">
        <v>10</v>
      </c>
      <c r="K29" s="57"/>
    </row>
    <row r="30" spans="1:11" x14ac:dyDescent="0.25">
      <c r="F30" s="16"/>
      <c r="G30" s="16"/>
      <c r="H30" s="45"/>
      <c r="I30" s="16"/>
      <c r="J30" s="58">
        <v>11</v>
      </c>
      <c r="K30" s="57"/>
    </row>
    <row r="31" spans="1:11" x14ac:dyDescent="0.25">
      <c r="F31" s="16"/>
      <c r="G31" s="16"/>
      <c r="H31" s="45"/>
      <c r="I31" s="16"/>
      <c r="J31" s="58">
        <v>12</v>
      </c>
      <c r="K31" s="57"/>
    </row>
    <row r="32" spans="1:11" x14ac:dyDescent="0.25">
      <c r="J32" s="58">
        <v>13</v>
      </c>
      <c r="K32" s="59"/>
    </row>
    <row r="33" spans="10:11" x14ac:dyDescent="0.25">
      <c r="J33" s="58">
        <v>14</v>
      </c>
      <c r="K33" s="59"/>
    </row>
    <row r="34" spans="10:11" x14ac:dyDescent="0.25">
      <c r="J34" s="58">
        <v>15</v>
      </c>
      <c r="K34" s="59"/>
    </row>
    <row r="55" spans="2:4" x14ac:dyDescent="0.25">
      <c r="B55" s="19" t="s">
        <v>26</v>
      </c>
      <c r="C55" s="20" t="e">
        <v>#REF!</v>
      </c>
      <c r="D55" s="2"/>
    </row>
    <row r="56" spans="2:4" x14ac:dyDescent="0.25">
      <c r="B56" s="19" t="s">
        <v>27</v>
      </c>
      <c r="C56" s="21" t="e">
        <v>#REF!</v>
      </c>
      <c r="D56" s="22"/>
    </row>
  </sheetData>
  <sheetProtection algorithmName="SHA-512" hashValue="VtGeLTNI61HfXk7a9e2XWIY7bWQsCcugZBwQuSs9QpdINvmkQbhNnYm0/Pc1kRoQc/eOoLIr0YlgiYTw64aH6g==" saltValue="TCKHqZgRzSH6V3U1H3yAvg==" spinCount="100000" sheet="1" objects="1" scenarios="1" selectLockedCells="1"/>
  <mergeCells count="14">
    <mergeCell ref="C22:D22"/>
    <mergeCell ref="A7:A13"/>
    <mergeCell ref="C1:E1"/>
    <mergeCell ref="C2:E3"/>
    <mergeCell ref="F2:F3"/>
    <mergeCell ref="A5:B5"/>
    <mergeCell ref="A6:B6"/>
    <mergeCell ref="C19:D19"/>
    <mergeCell ref="C20:D20"/>
    <mergeCell ref="C21:D21"/>
    <mergeCell ref="A15:B15"/>
    <mergeCell ref="C15:D15"/>
    <mergeCell ref="C17:D17"/>
    <mergeCell ref="C18:D18"/>
  </mergeCells>
  <dataValidations count="3">
    <dataValidation type="list" allowBlank="1" showInputMessage="1" showErrorMessage="1" sqref="C17:D17" xr:uid="{9E99F1F2-2A13-4FB0-8287-5465A7010707}">
      <formula1>$J$19:$J$21</formula1>
    </dataValidation>
    <dataValidation type="list" allowBlank="1" showInputMessage="1" showErrorMessage="1" sqref="C19:D21" xr:uid="{3B31F302-AB4E-499C-AFDD-06565CD7D4AE}">
      <formula1>$J$17:$J$18</formula1>
    </dataValidation>
    <dataValidation type="list" allowBlank="1" showInputMessage="1" showErrorMessage="1" sqref="C22:D22" xr:uid="{894B0FC3-DB15-4056-827A-7E79BB7BC6C4}">
      <formula1>$J$19:$J$34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BAREMACIÓN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Hernandez Deniz</dc:creator>
  <cp:lastModifiedBy>Francisco Javier Hernandez Deniz</cp:lastModifiedBy>
  <dcterms:created xsi:type="dcterms:W3CDTF">2025-02-27T12:04:49Z</dcterms:created>
  <dcterms:modified xsi:type="dcterms:W3CDTF">2025-03-18T12:00:20Z</dcterms:modified>
</cp:coreProperties>
</file>